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0" windowWidth="22960" windowHeight="14840" firstSheet="2" activeTab="2"/>
  </bookViews>
  <sheets>
    <sheet name="Students" sheetId="4" state="hidden" r:id="rId1"/>
    <sheet name="answer_key_07" sheetId="3" state="hidden" r:id="rId2"/>
    <sheet name="student_all_testquizanswers" sheetId="8" r:id="rId3"/>
    <sheet name="Student Answers_Test_07" sheetId="2" state="hidden" r:id="rId4"/>
    <sheet name="Extra Credit Points" sheetId="10" state="hidden" r:id="rId5"/>
    <sheet name="Student Extra Credit" sheetId="9" state="hidden" r:id="rId6"/>
  </sheets>
  <definedNames>
    <definedName name="_xlnm._FilterDatabase" localSheetId="2" hidden="1">student_all_testquizanswers!$A$1:$P$459</definedName>
    <definedName name="key">answer_key_07!$A$1:$J$20</definedName>
    <definedName name="student">Students!$1:$1048576</definedName>
    <definedName name="students">Students!$A$1:$G$25</definedName>
    <definedName name="test7">'Student Answers_Test_07'!$A$1:$Y$20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9" l="1"/>
  <c r="C4" i="9"/>
  <c r="C2" i="9"/>
  <c r="J3" i="8"/>
  <c r="K3" i="8"/>
  <c r="L3" i="8"/>
  <c r="M3" i="8"/>
  <c r="J4" i="8"/>
  <c r="K4" i="8"/>
  <c r="L4" i="8"/>
  <c r="M4" i="8"/>
  <c r="J5" i="8"/>
  <c r="K5" i="8"/>
  <c r="L5" i="8"/>
  <c r="M5" i="8"/>
  <c r="J6" i="8"/>
  <c r="K6" i="8"/>
  <c r="L6" i="8"/>
  <c r="M6" i="8"/>
  <c r="J7" i="8"/>
  <c r="K7" i="8"/>
  <c r="L7" i="8"/>
  <c r="M7" i="8"/>
  <c r="J8" i="8"/>
  <c r="K8" i="8"/>
  <c r="L8" i="8"/>
  <c r="M8" i="8"/>
  <c r="J9" i="8"/>
  <c r="K9" i="8"/>
  <c r="L9" i="8"/>
  <c r="M9" i="8"/>
  <c r="J10" i="8"/>
  <c r="K10" i="8"/>
  <c r="L10" i="8"/>
  <c r="M10" i="8"/>
  <c r="J11" i="8"/>
  <c r="K11" i="8"/>
  <c r="L11" i="8"/>
  <c r="M11" i="8"/>
  <c r="J12" i="8"/>
  <c r="K12" i="8"/>
  <c r="L12" i="8"/>
  <c r="M12" i="8"/>
  <c r="J13" i="8"/>
  <c r="K13" i="8"/>
  <c r="L13" i="8"/>
  <c r="M13" i="8"/>
  <c r="J14" i="8"/>
  <c r="K14" i="8"/>
  <c r="L14" i="8"/>
  <c r="M14" i="8"/>
  <c r="J15" i="8"/>
  <c r="K15" i="8"/>
  <c r="L15" i="8"/>
  <c r="M15" i="8"/>
  <c r="J16" i="8"/>
  <c r="K16" i="8"/>
  <c r="L16" i="8"/>
  <c r="M16" i="8"/>
  <c r="J17" i="8"/>
  <c r="K17" i="8"/>
  <c r="L17" i="8"/>
  <c r="M17" i="8"/>
  <c r="J18" i="8"/>
  <c r="K18" i="8"/>
  <c r="L18" i="8"/>
  <c r="M18" i="8"/>
  <c r="J19" i="8"/>
  <c r="K19" i="8"/>
  <c r="L19" i="8"/>
  <c r="M19" i="8"/>
  <c r="J20" i="8"/>
  <c r="K20" i="8"/>
  <c r="L20" i="8"/>
  <c r="M20" i="8"/>
  <c r="J21" i="8"/>
  <c r="K21" i="8"/>
  <c r="L21" i="8"/>
  <c r="M21" i="8"/>
  <c r="J22" i="8"/>
  <c r="K22" i="8"/>
  <c r="L22" i="8"/>
  <c r="M22" i="8"/>
  <c r="J23" i="8"/>
  <c r="K23" i="8"/>
  <c r="L23" i="8"/>
  <c r="M23" i="8"/>
  <c r="J24" i="8"/>
  <c r="K24" i="8"/>
  <c r="L24" i="8"/>
  <c r="M24" i="8"/>
  <c r="J25" i="8"/>
  <c r="K25" i="8"/>
  <c r="L25" i="8"/>
  <c r="M25" i="8"/>
  <c r="J26" i="8"/>
  <c r="K26" i="8"/>
  <c r="L26" i="8"/>
  <c r="M26" i="8"/>
  <c r="J27" i="8"/>
  <c r="K27" i="8"/>
  <c r="L27" i="8"/>
  <c r="M27" i="8"/>
  <c r="J28" i="8"/>
  <c r="K28" i="8"/>
  <c r="L28" i="8"/>
  <c r="M28" i="8"/>
  <c r="J29" i="8"/>
  <c r="K29" i="8"/>
  <c r="L29" i="8"/>
  <c r="M29" i="8"/>
  <c r="J30" i="8"/>
  <c r="K30" i="8"/>
  <c r="L30" i="8"/>
  <c r="M30" i="8"/>
  <c r="J31" i="8"/>
  <c r="K31" i="8"/>
  <c r="L31" i="8"/>
  <c r="M31" i="8"/>
  <c r="J32" i="8"/>
  <c r="K32" i="8"/>
  <c r="L32" i="8"/>
  <c r="M32" i="8"/>
  <c r="J33" i="8"/>
  <c r="K33" i="8"/>
  <c r="L33" i="8"/>
  <c r="M33" i="8"/>
  <c r="J34" i="8"/>
  <c r="K34" i="8"/>
  <c r="L34" i="8"/>
  <c r="M34" i="8"/>
  <c r="J35" i="8"/>
  <c r="K35" i="8"/>
  <c r="L35" i="8"/>
  <c r="M35" i="8"/>
  <c r="J36" i="8"/>
  <c r="K36" i="8"/>
  <c r="L36" i="8"/>
  <c r="M36" i="8"/>
  <c r="J37" i="8"/>
  <c r="K37" i="8"/>
  <c r="L37" i="8"/>
  <c r="M37" i="8"/>
  <c r="J38" i="8"/>
  <c r="K38" i="8"/>
  <c r="L38" i="8"/>
  <c r="M38" i="8"/>
  <c r="J39" i="8"/>
  <c r="K39" i="8"/>
  <c r="L39" i="8"/>
  <c r="M39" i="8"/>
  <c r="J40" i="8"/>
  <c r="K40" i="8"/>
  <c r="L40" i="8"/>
  <c r="M40" i="8"/>
  <c r="J41" i="8"/>
  <c r="K41" i="8"/>
  <c r="L41" i="8"/>
  <c r="M41" i="8"/>
  <c r="J42" i="8"/>
  <c r="K42" i="8"/>
  <c r="L42" i="8"/>
  <c r="M42" i="8"/>
  <c r="J43" i="8"/>
  <c r="K43" i="8"/>
  <c r="L43" i="8"/>
  <c r="M43" i="8"/>
  <c r="J44" i="8"/>
  <c r="K44" i="8"/>
  <c r="L44" i="8"/>
  <c r="M44" i="8"/>
  <c r="J45" i="8"/>
  <c r="K45" i="8"/>
  <c r="L45" i="8"/>
  <c r="M45" i="8"/>
  <c r="J46" i="8"/>
  <c r="K46" i="8"/>
  <c r="L46" i="8"/>
  <c r="M46" i="8"/>
  <c r="J47" i="8"/>
  <c r="K47" i="8"/>
  <c r="L47" i="8"/>
  <c r="M47" i="8"/>
  <c r="J48" i="8"/>
  <c r="K48" i="8"/>
  <c r="L48" i="8"/>
  <c r="M48" i="8"/>
  <c r="J49" i="8"/>
  <c r="K49" i="8"/>
  <c r="L49" i="8"/>
  <c r="M49" i="8"/>
  <c r="J50" i="8"/>
  <c r="K50" i="8"/>
  <c r="L50" i="8"/>
  <c r="M50" i="8"/>
  <c r="J51" i="8"/>
  <c r="K51" i="8"/>
  <c r="L51" i="8"/>
  <c r="M51" i="8"/>
  <c r="J52" i="8"/>
  <c r="K52" i="8"/>
  <c r="L52" i="8"/>
  <c r="M52" i="8"/>
  <c r="J53" i="8"/>
  <c r="K53" i="8"/>
  <c r="L53" i="8"/>
  <c r="M53" i="8"/>
  <c r="J54" i="8"/>
  <c r="K54" i="8"/>
  <c r="L54" i="8"/>
  <c r="M54" i="8"/>
  <c r="J55" i="8"/>
  <c r="K55" i="8"/>
  <c r="L55" i="8"/>
  <c r="M55" i="8"/>
  <c r="J56" i="8"/>
  <c r="K56" i="8"/>
  <c r="L56" i="8"/>
  <c r="M56" i="8"/>
  <c r="J57" i="8"/>
  <c r="K57" i="8"/>
  <c r="L57" i="8"/>
  <c r="M57" i="8"/>
  <c r="J58" i="8"/>
  <c r="K58" i="8"/>
  <c r="L58" i="8"/>
  <c r="M58" i="8"/>
  <c r="J59" i="8"/>
  <c r="K59" i="8"/>
  <c r="L59" i="8"/>
  <c r="M59" i="8"/>
  <c r="J60" i="8"/>
  <c r="K60" i="8"/>
  <c r="L60" i="8"/>
  <c r="M60" i="8"/>
  <c r="J61" i="8"/>
  <c r="K61" i="8"/>
  <c r="L61" i="8"/>
  <c r="M61" i="8"/>
  <c r="J62" i="8"/>
  <c r="K62" i="8"/>
  <c r="L62" i="8"/>
  <c r="M62" i="8"/>
  <c r="J63" i="8"/>
  <c r="K63" i="8"/>
  <c r="L63" i="8"/>
  <c r="M63" i="8"/>
  <c r="J64" i="8"/>
  <c r="K64" i="8"/>
  <c r="L64" i="8"/>
  <c r="M64" i="8"/>
  <c r="J65" i="8"/>
  <c r="K65" i="8"/>
  <c r="L65" i="8"/>
  <c r="M65" i="8"/>
  <c r="J66" i="8"/>
  <c r="K66" i="8"/>
  <c r="L66" i="8"/>
  <c r="M66" i="8"/>
  <c r="J67" i="8"/>
  <c r="K67" i="8"/>
  <c r="L67" i="8"/>
  <c r="M67" i="8"/>
  <c r="J68" i="8"/>
  <c r="K68" i="8"/>
  <c r="L68" i="8"/>
  <c r="M68" i="8"/>
  <c r="J69" i="8"/>
  <c r="K69" i="8"/>
  <c r="L69" i="8"/>
  <c r="M69" i="8"/>
  <c r="J70" i="8"/>
  <c r="K70" i="8"/>
  <c r="L70" i="8"/>
  <c r="M70" i="8"/>
  <c r="J71" i="8"/>
  <c r="K71" i="8"/>
  <c r="L71" i="8"/>
  <c r="M71" i="8"/>
  <c r="J72" i="8"/>
  <c r="K72" i="8"/>
  <c r="L72" i="8"/>
  <c r="M72" i="8"/>
  <c r="J73" i="8"/>
  <c r="K73" i="8"/>
  <c r="L73" i="8"/>
  <c r="M73" i="8"/>
  <c r="J74" i="8"/>
  <c r="K74" i="8"/>
  <c r="L74" i="8"/>
  <c r="M74" i="8"/>
  <c r="J75" i="8"/>
  <c r="K75" i="8"/>
  <c r="L75" i="8"/>
  <c r="M75" i="8"/>
  <c r="J76" i="8"/>
  <c r="K76" i="8"/>
  <c r="L76" i="8"/>
  <c r="M76" i="8"/>
  <c r="J77" i="8"/>
  <c r="K77" i="8"/>
  <c r="L77" i="8"/>
  <c r="M77" i="8"/>
  <c r="J78" i="8"/>
  <c r="K78" i="8"/>
  <c r="L78" i="8"/>
  <c r="M78" i="8"/>
  <c r="J79" i="8"/>
  <c r="K79" i="8"/>
  <c r="L79" i="8"/>
  <c r="M79" i="8"/>
  <c r="J80" i="8"/>
  <c r="K80" i="8"/>
  <c r="L80" i="8"/>
  <c r="M80" i="8"/>
  <c r="J81" i="8"/>
  <c r="K81" i="8"/>
  <c r="L81" i="8"/>
  <c r="M81" i="8"/>
  <c r="J82" i="8"/>
  <c r="K82" i="8"/>
  <c r="L82" i="8"/>
  <c r="M82" i="8"/>
  <c r="J83" i="8"/>
  <c r="K83" i="8"/>
  <c r="L83" i="8"/>
  <c r="M83" i="8"/>
  <c r="J84" i="8"/>
  <c r="K84" i="8"/>
  <c r="L84" i="8"/>
  <c r="M84" i="8"/>
  <c r="J85" i="8"/>
  <c r="K85" i="8"/>
  <c r="L85" i="8"/>
  <c r="M85" i="8"/>
  <c r="J86" i="8"/>
  <c r="K86" i="8"/>
  <c r="L86" i="8"/>
  <c r="M86" i="8"/>
  <c r="J87" i="8"/>
  <c r="K87" i="8"/>
  <c r="L87" i="8"/>
  <c r="M87" i="8"/>
  <c r="J88" i="8"/>
  <c r="K88" i="8"/>
  <c r="L88" i="8"/>
  <c r="M88" i="8"/>
  <c r="J89" i="8"/>
  <c r="K89" i="8"/>
  <c r="L89" i="8"/>
  <c r="M89" i="8"/>
  <c r="J90" i="8"/>
  <c r="K90" i="8"/>
  <c r="L90" i="8"/>
  <c r="M90" i="8"/>
  <c r="J91" i="8"/>
  <c r="K91" i="8"/>
  <c r="L91" i="8"/>
  <c r="M91" i="8"/>
  <c r="J92" i="8"/>
  <c r="K92" i="8"/>
  <c r="L92" i="8"/>
  <c r="M92" i="8"/>
  <c r="J93" i="8"/>
  <c r="K93" i="8"/>
  <c r="L93" i="8"/>
  <c r="M93" i="8"/>
  <c r="J94" i="8"/>
  <c r="K94" i="8"/>
  <c r="L94" i="8"/>
  <c r="M94" i="8"/>
  <c r="J95" i="8"/>
  <c r="K95" i="8"/>
  <c r="L95" i="8"/>
  <c r="M95" i="8"/>
  <c r="J96" i="8"/>
  <c r="K96" i="8"/>
  <c r="L96" i="8"/>
  <c r="M96" i="8"/>
  <c r="J97" i="8"/>
  <c r="K97" i="8"/>
  <c r="L97" i="8"/>
  <c r="M97" i="8"/>
  <c r="J98" i="8"/>
  <c r="K98" i="8"/>
  <c r="L98" i="8"/>
  <c r="M98" i="8"/>
  <c r="J99" i="8"/>
  <c r="K99" i="8"/>
  <c r="L99" i="8"/>
  <c r="M99" i="8"/>
  <c r="J100" i="8"/>
  <c r="K100" i="8"/>
  <c r="L100" i="8"/>
  <c r="M100" i="8"/>
  <c r="J101" i="8"/>
  <c r="K101" i="8"/>
  <c r="L101" i="8"/>
  <c r="M101" i="8"/>
  <c r="J102" i="8"/>
  <c r="K102" i="8"/>
  <c r="L102" i="8"/>
  <c r="M102" i="8"/>
  <c r="J103" i="8"/>
  <c r="K103" i="8"/>
  <c r="L103" i="8"/>
  <c r="M103" i="8"/>
  <c r="J104" i="8"/>
  <c r="K104" i="8"/>
  <c r="L104" i="8"/>
  <c r="M104" i="8"/>
  <c r="J105" i="8"/>
  <c r="K105" i="8"/>
  <c r="L105" i="8"/>
  <c r="M105" i="8"/>
  <c r="J106" i="8"/>
  <c r="K106" i="8"/>
  <c r="L106" i="8"/>
  <c r="M106" i="8"/>
  <c r="J107" i="8"/>
  <c r="K107" i="8"/>
  <c r="L107" i="8"/>
  <c r="M107" i="8"/>
  <c r="J108" i="8"/>
  <c r="K108" i="8"/>
  <c r="L108" i="8"/>
  <c r="M108" i="8"/>
  <c r="J109" i="8"/>
  <c r="K109" i="8"/>
  <c r="L109" i="8"/>
  <c r="M109" i="8"/>
  <c r="J110" i="8"/>
  <c r="K110" i="8"/>
  <c r="L110" i="8"/>
  <c r="M110" i="8"/>
  <c r="J111" i="8"/>
  <c r="K111" i="8"/>
  <c r="L111" i="8"/>
  <c r="M111" i="8"/>
  <c r="J112" i="8"/>
  <c r="K112" i="8"/>
  <c r="L112" i="8"/>
  <c r="M112" i="8"/>
  <c r="J113" i="8"/>
  <c r="K113" i="8"/>
  <c r="L113" i="8"/>
  <c r="M113" i="8"/>
  <c r="J114" i="8"/>
  <c r="K114" i="8"/>
  <c r="L114" i="8"/>
  <c r="M114" i="8"/>
  <c r="J115" i="8"/>
  <c r="K115" i="8"/>
  <c r="L115" i="8"/>
  <c r="M115" i="8"/>
  <c r="J116" i="8"/>
  <c r="K116" i="8"/>
  <c r="L116" i="8"/>
  <c r="M116" i="8"/>
  <c r="J117" i="8"/>
  <c r="K117" i="8"/>
  <c r="L117" i="8"/>
  <c r="M117" i="8"/>
  <c r="J118" i="8"/>
  <c r="K118" i="8"/>
  <c r="L118" i="8"/>
  <c r="M118" i="8"/>
  <c r="J119" i="8"/>
  <c r="K119" i="8"/>
  <c r="L119" i="8"/>
  <c r="M119" i="8"/>
  <c r="J120" i="8"/>
  <c r="K120" i="8"/>
  <c r="L120" i="8"/>
  <c r="M120" i="8"/>
  <c r="J121" i="8"/>
  <c r="K121" i="8"/>
  <c r="L121" i="8"/>
  <c r="M121" i="8"/>
  <c r="J122" i="8"/>
  <c r="K122" i="8"/>
  <c r="L122" i="8"/>
  <c r="M122" i="8"/>
  <c r="J123" i="8"/>
  <c r="K123" i="8"/>
  <c r="L123" i="8"/>
  <c r="M123" i="8"/>
  <c r="J124" i="8"/>
  <c r="K124" i="8"/>
  <c r="L124" i="8"/>
  <c r="M124" i="8"/>
  <c r="J125" i="8"/>
  <c r="K125" i="8"/>
  <c r="L125" i="8"/>
  <c r="M125" i="8"/>
  <c r="J126" i="8"/>
  <c r="K126" i="8"/>
  <c r="L126" i="8"/>
  <c r="M126" i="8"/>
  <c r="J127" i="8"/>
  <c r="K127" i="8"/>
  <c r="L127" i="8"/>
  <c r="M127" i="8"/>
  <c r="J128" i="8"/>
  <c r="K128" i="8"/>
  <c r="L128" i="8"/>
  <c r="M128" i="8"/>
  <c r="J129" i="8"/>
  <c r="K129" i="8"/>
  <c r="L129" i="8"/>
  <c r="M129" i="8"/>
  <c r="J130" i="8"/>
  <c r="K130" i="8"/>
  <c r="L130" i="8"/>
  <c r="M130" i="8"/>
  <c r="J131" i="8"/>
  <c r="K131" i="8"/>
  <c r="L131" i="8"/>
  <c r="M131" i="8"/>
  <c r="J132" i="8"/>
  <c r="K132" i="8"/>
  <c r="L132" i="8"/>
  <c r="M132" i="8"/>
  <c r="J133" i="8"/>
  <c r="K133" i="8"/>
  <c r="L133" i="8"/>
  <c r="M133" i="8"/>
  <c r="J134" i="8"/>
  <c r="K134" i="8"/>
  <c r="L134" i="8"/>
  <c r="M134" i="8"/>
  <c r="J135" i="8"/>
  <c r="K135" i="8"/>
  <c r="L135" i="8"/>
  <c r="M135" i="8"/>
  <c r="J136" i="8"/>
  <c r="K136" i="8"/>
  <c r="L136" i="8"/>
  <c r="M136" i="8"/>
  <c r="J137" i="8"/>
  <c r="K137" i="8"/>
  <c r="L137" i="8"/>
  <c r="M137" i="8"/>
  <c r="J138" i="8"/>
  <c r="K138" i="8"/>
  <c r="L138" i="8"/>
  <c r="M138" i="8"/>
  <c r="J139" i="8"/>
  <c r="K139" i="8"/>
  <c r="L139" i="8"/>
  <c r="M139" i="8"/>
  <c r="J140" i="8"/>
  <c r="K140" i="8"/>
  <c r="L140" i="8"/>
  <c r="M140" i="8"/>
  <c r="J141" i="8"/>
  <c r="K141" i="8"/>
  <c r="L141" i="8"/>
  <c r="M141" i="8"/>
  <c r="J142" i="8"/>
  <c r="K142" i="8"/>
  <c r="L142" i="8"/>
  <c r="M142" i="8"/>
  <c r="J143" i="8"/>
  <c r="K143" i="8"/>
  <c r="L143" i="8"/>
  <c r="M143" i="8"/>
  <c r="J144" i="8"/>
  <c r="K144" i="8"/>
  <c r="L144" i="8"/>
  <c r="M144" i="8"/>
  <c r="J145" i="8"/>
  <c r="K145" i="8"/>
  <c r="L145" i="8"/>
  <c r="M145" i="8"/>
  <c r="J146" i="8"/>
  <c r="K146" i="8"/>
  <c r="L146" i="8"/>
  <c r="M146" i="8"/>
  <c r="J147" i="8"/>
  <c r="K147" i="8"/>
  <c r="L147" i="8"/>
  <c r="M147" i="8"/>
  <c r="J148" i="8"/>
  <c r="K148" i="8"/>
  <c r="L148" i="8"/>
  <c r="M148" i="8"/>
  <c r="J149" i="8"/>
  <c r="K149" i="8"/>
  <c r="L149" i="8"/>
  <c r="M149" i="8"/>
  <c r="J150" i="8"/>
  <c r="K150" i="8"/>
  <c r="L150" i="8"/>
  <c r="M150" i="8"/>
  <c r="J151" i="8"/>
  <c r="K151" i="8"/>
  <c r="L151" i="8"/>
  <c r="M151" i="8"/>
  <c r="J152" i="8"/>
  <c r="K152" i="8"/>
  <c r="L152" i="8"/>
  <c r="M152" i="8"/>
  <c r="J153" i="8"/>
  <c r="K153" i="8"/>
  <c r="L153" i="8"/>
  <c r="M153" i="8"/>
  <c r="J154" i="8"/>
  <c r="K154" i="8"/>
  <c r="L154" i="8"/>
  <c r="M154" i="8"/>
  <c r="J155" i="8"/>
  <c r="K155" i="8"/>
  <c r="L155" i="8"/>
  <c r="M155" i="8"/>
  <c r="J156" i="8"/>
  <c r="K156" i="8"/>
  <c r="L156" i="8"/>
  <c r="M156" i="8"/>
  <c r="J157" i="8"/>
  <c r="K157" i="8"/>
  <c r="L157" i="8"/>
  <c r="M157" i="8"/>
  <c r="J158" i="8"/>
  <c r="K158" i="8"/>
  <c r="L158" i="8"/>
  <c r="M158" i="8"/>
  <c r="J159" i="8"/>
  <c r="K159" i="8"/>
  <c r="L159" i="8"/>
  <c r="M159" i="8"/>
  <c r="J160" i="8"/>
  <c r="K160" i="8"/>
  <c r="L160" i="8"/>
  <c r="M160" i="8"/>
  <c r="J161" i="8"/>
  <c r="K161" i="8"/>
  <c r="L161" i="8"/>
  <c r="M161" i="8"/>
  <c r="J162" i="8"/>
  <c r="K162" i="8"/>
  <c r="L162" i="8"/>
  <c r="M162" i="8"/>
  <c r="J163" i="8"/>
  <c r="K163" i="8"/>
  <c r="L163" i="8"/>
  <c r="M163" i="8"/>
  <c r="J164" i="8"/>
  <c r="K164" i="8"/>
  <c r="L164" i="8"/>
  <c r="M164" i="8"/>
  <c r="J165" i="8"/>
  <c r="K165" i="8"/>
  <c r="L165" i="8"/>
  <c r="M165" i="8"/>
  <c r="J166" i="8"/>
  <c r="K166" i="8"/>
  <c r="L166" i="8"/>
  <c r="M166" i="8"/>
  <c r="J167" i="8"/>
  <c r="K167" i="8"/>
  <c r="L167" i="8"/>
  <c r="M167" i="8"/>
  <c r="J168" i="8"/>
  <c r="K168" i="8"/>
  <c r="L168" i="8"/>
  <c r="M168" i="8"/>
  <c r="J169" i="8"/>
  <c r="K169" i="8"/>
  <c r="L169" i="8"/>
  <c r="M169" i="8"/>
  <c r="J170" i="8"/>
  <c r="K170" i="8"/>
  <c r="L170" i="8"/>
  <c r="M170" i="8"/>
  <c r="J171" i="8"/>
  <c r="K171" i="8"/>
  <c r="L171" i="8"/>
  <c r="M171" i="8"/>
  <c r="J172" i="8"/>
  <c r="K172" i="8"/>
  <c r="L172" i="8"/>
  <c r="M172" i="8"/>
  <c r="J173" i="8"/>
  <c r="K173" i="8"/>
  <c r="L173" i="8"/>
  <c r="M173" i="8"/>
  <c r="J174" i="8"/>
  <c r="K174" i="8"/>
  <c r="L174" i="8"/>
  <c r="M174" i="8"/>
  <c r="J175" i="8"/>
  <c r="K175" i="8"/>
  <c r="L175" i="8"/>
  <c r="M175" i="8"/>
  <c r="J176" i="8"/>
  <c r="K176" i="8"/>
  <c r="L176" i="8"/>
  <c r="M176" i="8"/>
  <c r="J177" i="8"/>
  <c r="K177" i="8"/>
  <c r="L177" i="8"/>
  <c r="M177" i="8"/>
  <c r="J178" i="8"/>
  <c r="K178" i="8"/>
  <c r="L178" i="8"/>
  <c r="M178" i="8"/>
  <c r="J179" i="8"/>
  <c r="K179" i="8"/>
  <c r="L179" i="8"/>
  <c r="M179" i="8"/>
  <c r="J180" i="8"/>
  <c r="K180" i="8"/>
  <c r="L180" i="8"/>
  <c r="M180" i="8"/>
  <c r="J181" i="8"/>
  <c r="K181" i="8"/>
  <c r="L181" i="8"/>
  <c r="M181" i="8"/>
  <c r="J182" i="8"/>
  <c r="K182" i="8"/>
  <c r="L182" i="8"/>
  <c r="M182" i="8"/>
  <c r="J183" i="8"/>
  <c r="K183" i="8"/>
  <c r="L183" i="8"/>
  <c r="M183" i="8"/>
  <c r="J184" i="8"/>
  <c r="K184" i="8"/>
  <c r="L184" i="8"/>
  <c r="M184" i="8"/>
  <c r="J185" i="8"/>
  <c r="K185" i="8"/>
  <c r="L185" i="8"/>
  <c r="M185" i="8"/>
  <c r="J186" i="8"/>
  <c r="K186" i="8"/>
  <c r="L186" i="8"/>
  <c r="M186" i="8"/>
  <c r="J187" i="8"/>
  <c r="K187" i="8"/>
  <c r="L187" i="8"/>
  <c r="M187" i="8"/>
  <c r="J188" i="8"/>
  <c r="K188" i="8"/>
  <c r="L188" i="8"/>
  <c r="M188" i="8"/>
  <c r="J189" i="8"/>
  <c r="K189" i="8"/>
  <c r="L189" i="8"/>
  <c r="M189" i="8"/>
  <c r="J190" i="8"/>
  <c r="K190" i="8"/>
  <c r="L190" i="8"/>
  <c r="M190" i="8"/>
  <c r="J191" i="8"/>
  <c r="K191" i="8"/>
  <c r="L191" i="8"/>
  <c r="M191" i="8"/>
  <c r="J192" i="8"/>
  <c r="K192" i="8"/>
  <c r="L192" i="8"/>
  <c r="M192" i="8"/>
  <c r="J193" i="8"/>
  <c r="K193" i="8"/>
  <c r="L193" i="8"/>
  <c r="M193" i="8"/>
  <c r="J194" i="8"/>
  <c r="K194" i="8"/>
  <c r="L194" i="8"/>
  <c r="M194" i="8"/>
  <c r="J195" i="8"/>
  <c r="K195" i="8"/>
  <c r="L195" i="8"/>
  <c r="M195" i="8"/>
  <c r="J196" i="8"/>
  <c r="K196" i="8"/>
  <c r="L196" i="8"/>
  <c r="M196" i="8"/>
  <c r="J197" i="8"/>
  <c r="K197" i="8"/>
  <c r="L197" i="8"/>
  <c r="M197" i="8"/>
  <c r="J198" i="8"/>
  <c r="K198" i="8"/>
  <c r="L198" i="8"/>
  <c r="M198" i="8"/>
  <c r="J199" i="8"/>
  <c r="K199" i="8"/>
  <c r="L199" i="8"/>
  <c r="M199" i="8"/>
  <c r="J200" i="8"/>
  <c r="K200" i="8"/>
  <c r="L200" i="8"/>
  <c r="M200" i="8"/>
  <c r="J201" i="8"/>
  <c r="K201" i="8"/>
  <c r="L201" i="8"/>
  <c r="M201" i="8"/>
  <c r="J202" i="8"/>
  <c r="K202" i="8"/>
  <c r="L202" i="8"/>
  <c r="M202" i="8"/>
  <c r="J203" i="8"/>
  <c r="K203" i="8"/>
  <c r="L203" i="8"/>
  <c r="M203" i="8"/>
  <c r="J204" i="8"/>
  <c r="K204" i="8"/>
  <c r="L204" i="8"/>
  <c r="M204" i="8"/>
  <c r="J205" i="8"/>
  <c r="K205" i="8"/>
  <c r="L205" i="8"/>
  <c r="M205" i="8"/>
  <c r="J206" i="8"/>
  <c r="K206" i="8"/>
  <c r="L206" i="8"/>
  <c r="M206" i="8"/>
  <c r="J207" i="8"/>
  <c r="K207" i="8"/>
  <c r="L207" i="8"/>
  <c r="M207" i="8"/>
  <c r="J208" i="8"/>
  <c r="K208" i="8"/>
  <c r="L208" i="8"/>
  <c r="M208" i="8"/>
  <c r="J209" i="8"/>
  <c r="K209" i="8"/>
  <c r="L209" i="8"/>
  <c r="M209" i="8"/>
  <c r="J210" i="8"/>
  <c r="K210" i="8"/>
  <c r="L210" i="8"/>
  <c r="M210" i="8"/>
  <c r="J211" i="8"/>
  <c r="K211" i="8"/>
  <c r="L211" i="8"/>
  <c r="M211" i="8"/>
  <c r="J212" i="8"/>
  <c r="K212" i="8"/>
  <c r="L212" i="8"/>
  <c r="M212" i="8"/>
  <c r="J213" i="8"/>
  <c r="K213" i="8"/>
  <c r="L213" i="8"/>
  <c r="M213" i="8"/>
  <c r="J214" i="8"/>
  <c r="K214" i="8"/>
  <c r="L214" i="8"/>
  <c r="M214" i="8"/>
  <c r="J215" i="8"/>
  <c r="K215" i="8"/>
  <c r="L215" i="8"/>
  <c r="M215" i="8"/>
  <c r="J216" i="8"/>
  <c r="K216" i="8"/>
  <c r="L216" i="8"/>
  <c r="M216" i="8"/>
  <c r="J217" i="8"/>
  <c r="K217" i="8"/>
  <c r="L217" i="8"/>
  <c r="M217" i="8"/>
  <c r="J218" i="8"/>
  <c r="K218" i="8"/>
  <c r="L218" i="8"/>
  <c r="M218" i="8"/>
  <c r="J219" i="8"/>
  <c r="K219" i="8"/>
  <c r="L219" i="8"/>
  <c r="M219" i="8"/>
  <c r="J220" i="8"/>
  <c r="K220" i="8"/>
  <c r="L220" i="8"/>
  <c r="M220" i="8"/>
  <c r="J221" i="8"/>
  <c r="K221" i="8"/>
  <c r="L221" i="8"/>
  <c r="M221" i="8"/>
  <c r="J222" i="8"/>
  <c r="K222" i="8"/>
  <c r="L222" i="8"/>
  <c r="M222" i="8"/>
  <c r="J223" i="8"/>
  <c r="K223" i="8"/>
  <c r="L223" i="8"/>
  <c r="M223" i="8"/>
  <c r="J224" i="8"/>
  <c r="K224" i="8"/>
  <c r="L224" i="8"/>
  <c r="M224" i="8"/>
  <c r="J225" i="8"/>
  <c r="K225" i="8"/>
  <c r="L225" i="8"/>
  <c r="M225" i="8"/>
  <c r="J226" i="8"/>
  <c r="K226" i="8"/>
  <c r="L226" i="8"/>
  <c r="M226" i="8"/>
  <c r="J227" i="8"/>
  <c r="K227" i="8"/>
  <c r="L227" i="8"/>
  <c r="M227" i="8"/>
  <c r="J228" i="8"/>
  <c r="K228" i="8"/>
  <c r="L228" i="8"/>
  <c r="M228" i="8"/>
  <c r="J229" i="8"/>
  <c r="K229" i="8"/>
  <c r="L229" i="8"/>
  <c r="M229" i="8"/>
  <c r="J230" i="8"/>
  <c r="K230" i="8"/>
  <c r="L230" i="8"/>
  <c r="M230" i="8"/>
  <c r="J231" i="8"/>
  <c r="K231" i="8"/>
  <c r="L231" i="8"/>
  <c r="M231" i="8"/>
  <c r="J232" i="8"/>
  <c r="K232" i="8"/>
  <c r="L232" i="8"/>
  <c r="M232" i="8"/>
  <c r="J233" i="8"/>
  <c r="K233" i="8"/>
  <c r="L233" i="8"/>
  <c r="M233" i="8"/>
  <c r="J234" i="8"/>
  <c r="K234" i="8"/>
  <c r="L234" i="8"/>
  <c r="M234" i="8"/>
  <c r="J235" i="8"/>
  <c r="K235" i="8"/>
  <c r="L235" i="8"/>
  <c r="M235" i="8"/>
  <c r="J236" i="8"/>
  <c r="K236" i="8"/>
  <c r="L236" i="8"/>
  <c r="M236" i="8"/>
  <c r="J237" i="8"/>
  <c r="K237" i="8"/>
  <c r="L237" i="8"/>
  <c r="M237" i="8"/>
  <c r="J238" i="8"/>
  <c r="K238" i="8"/>
  <c r="L238" i="8"/>
  <c r="M238" i="8"/>
  <c r="J239" i="8"/>
  <c r="K239" i="8"/>
  <c r="L239" i="8"/>
  <c r="M239" i="8"/>
  <c r="J240" i="8"/>
  <c r="K240" i="8"/>
  <c r="L240" i="8"/>
  <c r="M240" i="8"/>
  <c r="J241" i="8"/>
  <c r="K241" i="8"/>
  <c r="L241" i="8"/>
  <c r="M241" i="8"/>
  <c r="J242" i="8"/>
  <c r="K242" i="8"/>
  <c r="L242" i="8"/>
  <c r="M242" i="8"/>
  <c r="J243" i="8"/>
  <c r="K243" i="8"/>
  <c r="L243" i="8"/>
  <c r="M243" i="8"/>
  <c r="J244" i="8"/>
  <c r="K244" i="8"/>
  <c r="L244" i="8"/>
  <c r="M244" i="8"/>
  <c r="J245" i="8"/>
  <c r="K245" i="8"/>
  <c r="L245" i="8"/>
  <c r="M245" i="8"/>
  <c r="J246" i="8"/>
  <c r="K246" i="8"/>
  <c r="L246" i="8"/>
  <c r="M246" i="8"/>
  <c r="J247" i="8"/>
  <c r="K247" i="8"/>
  <c r="L247" i="8"/>
  <c r="M247" i="8"/>
  <c r="J248" i="8"/>
  <c r="K248" i="8"/>
  <c r="L248" i="8"/>
  <c r="M248" i="8"/>
  <c r="J249" i="8"/>
  <c r="K249" i="8"/>
  <c r="L249" i="8"/>
  <c r="M249" i="8"/>
  <c r="J250" i="8"/>
  <c r="K250" i="8"/>
  <c r="L250" i="8"/>
  <c r="M250" i="8"/>
  <c r="J251" i="8"/>
  <c r="K251" i="8"/>
  <c r="L251" i="8"/>
  <c r="M251" i="8"/>
  <c r="J252" i="8"/>
  <c r="K252" i="8"/>
  <c r="L252" i="8"/>
  <c r="M252" i="8"/>
  <c r="J253" i="8"/>
  <c r="K253" i="8"/>
  <c r="L253" i="8"/>
  <c r="M253" i="8"/>
  <c r="J254" i="8"/>
  <c r="K254" i="8"/>
  <c r="L254" i="8"/>
  <c r="M254" i="8"/>
  <c r="J255" i="8"/>
  <c r="K255" i="8"/>
  <c r="L255" i="8"/>
  <c r="M255" i="8"/>
  <c r="J256" i="8"/>
  <c r="K256" i="8"/>
  <c r="L256" i="8"/>
  <c r="M256" i="8"/>
  <c r="J257" i="8"/>
  <c r="K257" i="8"/>
  <c r="L257" i="8"/>
  <c r="M257" i="8"/>
  <c r="J258" i="8"/>
  <c r="K258" i="8"/>
  <c r="L258" i="8"/>
  <c r="M258" i="8"/>
  <c r="J259" i="8"/>
  <c r="K259" i="8"/>
  <c r="L259" i="8"/>
  <c r="M259" i="8"/>
  <c r="J260" i="8"/>
  <c r="K260" i="8"/>
  <c r="L260" i="8"/>
  <c r="M260" i="8"/>
  <c r="J261" i="8"/>
  <c r="K261" i="8"/>
  <c r="L261" i="8"/>
  <c r="M261" i="8"/>
  <c r="J262" i="8"/>
  <c r="K262" i="8"/>
  <c r="L262" i="8"/>
  <c r="M262" i="8"/>
  <c r="J263" i="8"/>
  <c r="K263" i="8"/>
  <c r="L263" i="8"/>
  <c r="M263" i="8"/>
  <c r="J264" i="8"/>
  <c r="K264" i="8"/>
  <c r="L264" i="8"/>
  <c r="M264" i="8"/>
  <c r="J265" i="8"/>
  <c r="K265" i="8"/>
  <c r="L265" i="8"/>
  <c r="M265" i="8"/>
  <c r="J266" i="8"/>
  <c r="K266" i="8"/>
  <c r="L266" i="8"/>
  <c r="M266" i="8"/>
  <c r="J267" i="8"/>
  <c r="K267" i="8"/>
  <c r="L267" i="8"/>
  <c r="M267" i="8"/>
  <c r="J268" i="8"/>
  <c r="K268" i="8"/>
  <c r="L268" i="8"/>
  <c r="M268" i="8"/>
  <c r="J269" i="8"/>
  <c r="K269" i="8"/>
  <c r="L269" i="8"/>
  <c r="M269" i="8"/>
  <c r="J270" i="8"/>
  <c r="K270" i="8"/>
  <c r="L270" i="8"/>
  <c r="M270" i="8"/>
  <c r="J271" i="8"/>
  <c r="K271" i="8"/>
  <c r="L271" i="8"/>
  <c r="M271" i="8"/>
  <c r="J272" i="8"/>
  <c r="K272" i="8"/>
  <c r="L272" i="8"/>
  <c r="M272" i="8"/>
  <c r="J273" i="8"/>
  <c r="K273" i="8"/>
  <c r="L273" i="8"/>
  <c r="M273" i="8"/>
  <c r="J274" i="8"/>
  <c r="K274" i="8"/>
  <c r="L274" i="8"/>
  <c r="M274" i="8"/>
  <c r="J275" i="8"/>
  <c r="K275" i="8"/>
  <c r="L275" i="8"/>
  <c r="M275" i="8"/>
  <c r="J276" i="8"/>
  <c r="K276" i="8"/>
  <c r="L276" i="8"/>
  <c r="M276" i="8"/>
  <c r="J277" i="8"/>
  <c r="K277" i="8"/>
  <c r="L277" i="8"/>
  <c r="M277" i="8"/>
  <c r="J278" i="8"/>
  <c r="K278" i="8"/>
  <c r="L278" i="8"/>
  <c r="M278" i="8"/>
  <c r="J279" i="8"/>
  <c r="K279" i="8"/>
  <c r="L279" i="8"/>
  <c r="M279" i="8"/>
  <c r="J280" i="8"/>
  <c r="K280" i="8"/>
  <c r="L280" i="8"/>
  <c r="M280" i="8"/>
  <c r="J281" i="8"/>
  <c r="K281" i="8"/>
  <c r="L281" i="8"/>
  <c r="M281" i="8"/>
  <c r="J282" i="8"/>
  <c r="K282" i="8"/>
  <c r="L282" i="8"/>
  <c r="M282" i="8"/>
  <c r="J283" i="8"/>
  <c r="K283" i="8"/>
  <c r="L283" i="8"/>
  <c r="M283" i="8"/>
  <c r="J284" i="8"/>
  <c r="K284" i="8"/>
  <c r="L284" i="8"/>
  <c r="M284" i="8"/>
  <c r="J285" i="8"/>
  <c r="K285" i="8"/>
  <c r="L285" i="8"/>
  <c r="M285" i="8"/>
  <c r="J286" i="8"/>
  <c r="K286" i="8"/>
  <c r="L286" i="8"/>
  <c r="M286" i="8"/>
  <c r="J287" i="8"/>
  <c r="K287" i="8"/>
  <c r="L287" i="8"/>
  <c r="M287" i="8"/>
  <c r="J288" i="8"/>
  <c r="K288" i="8"/>
  <c r="L288" i="8"/>
  <c r="M288" i="8"/>
  <c r="J289" i="8"/>
  <c r="K289" i="8"/>
  <c r="L289" i="8"/>
  <c r="M289" i="8"/>
  <c r="J290" i="8"/>
  <c r="K290" i="8"/>
  <c r="L290" i="8"/>
  <c r="M290" i="8"/>
  <c r="J291" i="8"/>
  <c r="K291" i="8"/>
  <c r="L291" i="8"/>
  <c r="M291" i="8"/>
  <c r="J292" i="8"/>
  <c r="K292" i="8"/>
  <c r="L292" i="8"/>
  <c r="M292" i="8"/>
  <c r="J293" i="8"/>
  <c r="K293" i="8"/>
  <c r="L293" i="8"/>
  <c r="M293" i="8"/>
  <c r="J294" i="8"/>
  <c r="K294" i="8"/>
  <c r="L294" i="8"/>
  <c r="M294" i="8"/>
  <c r="J295" i="8"/>
  <c r="K295" i="8"/>
  <c r="L295" i="8"/>
  <c r="M295" i="8"/>
  <c r="J296" i="8"/>
  <c r="K296" i="8"/>
  <c r="L296" i="8"/>
  <c r="M296" i="8"/>
  <c r="J297" i="8"/>
  <c r="K297" i="8"/>
  <c r="L297" i="8"/>
  <c r="M297" i="8"/>
  <c r="J298" i="8"/>
  <c r="K298" i="8"/>
  <c r="L298" i="8"/>
  <c r="M298" i="8"/>
  <c r="J299" i="8"/>
  <c r="K299" i="8"/>
  <c r="L299" i="8"/>
  <c r="M299" i="8"/>
  <c r="J300" i="8"/>
  <c r="K300" i="8"/>
  <c r="L300" i="8"/>
  <c r="M300" i="8"/>
  <c r="J301" i="8"/>
  <c r="K301" i="8"/>
  <c r="L301" i="8"/>
  <c r="M301" i="8"/>
  <c r="J302" i="8"/>
  <c r="K302" i="8"/>
  <c r="L302" i="8"/>
  <c r="M302" i="8"/>
  <c r="J303" i="8"/>
  <c r="K303" i="8"/>
  <c r="L303" i="8"/>
  <c r="M303" i="8"/>
  <c r="J304" i="8"/>
  <c r="K304" i="8"/>
  <c r="L304" i="8"/>
  <c r="M304" i="8"/>
  <c r="J305" i="8"/>
  <c r="K305" i="8"/>
  <c r="L305" i="8"/>
  <c r="M305" i="8"/>
  <c r="J306" i="8"/>
  <c r="K306" i="8"/>
  <c r="L306" i="8"/>
  <c r="M306" i="8"/>
  <c r="J307" i="8"/>
  <c r="K307" i="8"/>
  <c r="L307" i="8"/>
  <c r="M307" i="8"/>
  <c r="J308" i="8"/>
  <c r="K308" i="8"/>
  <c r="L308" i="8"/>
  <c r="M308" i="8"/>
  <c r="J309" i="8"/>
  <c r="K309" i="8"/>
  <c r="L309" i="8"/>
  <c r="M309" i="8"/>
  <c r="J310" i="8"/>
  <c r="K310" i="8"/>
  <c r="L310" i="8"/>
  <c r="M310" i="8"/>
  <c r="J311" i="8"/>
  <c r="K311" i="8"/>
  <c r="L311" i="8"/>
  <c r="M311" i="8"/>
  <c r="J312" i="8"/>
  <c r="K312" i="8"/>
  <c r="L312" i="8"/>
  <c r="M312" i="8"/>
  <c r="J313" i="8"/>
  <c r="K313" i="8"/>
  <c r="L313" i="8"/>
  <c r="M313" i="8"/>
  <c r="J314" i="8"/>
  <c r="K314" i="8"/>
  <c r="L314" i="8"/>
  <c r="M314" i="8"/>
  <c r="J315" i="8"/>
  <c r="K315" i="8"/>
  <c r="L315" i="8"/>
  <c r="M315" i="8"/>
  <c r="J316" i="8"/>
  <c r="K316" i="8"/>
  <c r="L316" i="8"/>
  <c r="M316" i="8"/>
  <c r="J317" i="8"/>
  <c r="K317" i="8"/>
  <c r="L317" i="8"/>
  <c r="M317" i="8"/>
  <c r="J318" i="8"/>
  <c r="K318" i="8"/>
  <c r="L318" i="8"/>
  <c r="M318" i="8"/>
  <c r="J319" i="8"/>
  <c r="K319" i="8"/>
  <c r="L319" i="8"/>
  <c r="M319" i="8"/>
  <c r="J320" i="8"/>
  <c r="K320" i="8"/>
  <c r="L320" i="8"/>
  <c r="M320" i="8"/>
  <c r="J321" i="8"/>
  <c r="K321" i="8"/>
  <c r="L321" i="8"/>
  <c r="M321" i="8"/>
  <c r="J322" i="8"/>
  <c r="K322" i="8"/>
  <c r="L322" i="8"/>
  <c r="M322" i="8"/>
  <c r="J323" i="8"/>
  <c r="K323" i="8"/>
  <c r="L323" i="8"/>
  <c r="M323" i="8"/>
  <c r="J324" i="8"/>
  <c r="K324" i="8"/>
  <c r="L324" i="8"/>
  <c r="M324" i="8"/>
  <c r="J325" i="8"/>
  <c r="K325" i="8"/>
  <c r="L325" i="8"/>
  <c r="M325" i="8"/>
  <c r="J326" i="8"/>
  <c r="K326" i="8"/>
  <c r="L326" i="8"/>
  <c r="M326" i="8"/>
  <c r="J327" i="8"/>
  <c r="K327" i="8"/>
  <c r="L327" i="8"/>
  <c r="M327" i="8"/>
  <c r="J328" i="8"/>
  <c r="K328" i="8"/>
  <c r="L328" i="8"/>
  <c r="M328" i="8"/>
  <c r="J329" i="8"/>
  <c r="K329" i="8"/>
  <c r="L329" i="8"/>
  <c r="M329" i="8"/>
  <c r="J330" i="8"/>
  <c r="K330" i="8"/>
  <c r="L330" i="8"/>
  <c r="M330" i="8"/>
  <c r="J331" i="8"/>
  <c r="K331" i="8"/>
  <c r="L331" i="8"/>
  <c r="M331" i="8"/>
  <c r="J332" i="8"/>
  <c r="K332" i="8"/>
  <c r="L332" i="8"/>
  <c r="M332" i="8"/>
  <c r="J333" i="8"/>
  <c r="K333" i="8"/>
  <c r="L333" i="8"/>
  <c r="M333" i="8"/>
  <c r="J334" i="8"/>
  <c r="K334" i="8"/>
  <c r="L334" i="8"/>
  <c r="M334" i="8"/>
  <c r="J335" i="8"/>
  <c r="K335" i="8"/>
  <c r="L335" i="8"/>
  <c r="M335" i="8"/>
  <c r="J336" i="8"/>
  <c r="K336" i="8"/>
  <c r="L336" i="8"/>
  <c r="M336" i="8"/>
  <c r="J337" i="8"/>
  <c r="K337" i="8"/>
  <c r="L337" i="8"/>
  <c r="M337" i="8"/>
  <c r="J338" i="8"/>
  <c r="K338" i="8"/>
  <c r="L338" i="8"/>
  <c r="M338" i="8"/>
  <c r="J339" i="8"/>
  <c r="K339" i="8"/>
  <c r="L339" i="8"/>
  <c r="M339" i="8"/>
  <c r="J340" i="8"/>
  <c r="K340" i="8"/>
  <c r="L340" i="8"/>
  <c r="M340" i="8"/>
  <c r="J341" i="8"/>
  <c r="K341" i="8"/>
  <c r="L341" i="8"/>
  <c r="M341" i="8"/>
  <c r="J342" i="8"/>
  <c r="K342" i="8"/>
  <c r="L342" i="8"/>
  <c r="M342" i="8"/>
  <c r="J343" i="8"/>
  <c r="K343" i="8"/>
  <c r="L343" i="8"/>
  <c r="M343" i="8"/>
  <c r="J344" i="8"/>
  <c r="K344" i="8"/>
  <c r="L344" i="8"/>
  <c r="M344" i="8"/>
  <c r="J345" i="8"/>
  <c r="K345" i="8"/>
  <c r="L345" i="8"/>
  <c r="M345" i="8"/>
  <c r="J346" i="8"/>
  <c r="K346" i="8"/>
  <c r="L346" i="8"/>
  <c r="M346" i="8"/>
  <c r="J347" i="8"/>
  <c r="K347" i="8"/>
  <c r="L347" i="8"/>
  <c r="M347" i="8"/>
  <c r="J348" i="8"/>
  <c r="K348" i="8"/>
  <c r="L348" i="8"/>
  <c r="M348" i="8"/>
  <c r="J349" i="8"/>
  <c r="K349" i="8"/>
  <c r="L349" i="8"/>
  <c r="M349" i="8"/>
  <c r="J350" i="8"/>
  <c r="K350" i="8"/>
  <c r="L350" i="8"/>
  <c r="M350" i="8"/>
  <c r="J351" i="8"/>
  <c r="K351" i="8"/>
  <c r="L351" i="8"/>
  <c r="M351" i="8"/>
  <c r="J352" i="8"/>
  <c r="K352" i="8"/>
  <c r="L352" i="8"/>
  <c r="M352" i="8"/>
  <c r="J353" i="8"/>
  <c r="K353" i="8"/>
  <c r="L353" i="8"/>
  <c r="M353" i="8"/>
  <c r="J354" i="8"/>
  <c r="K354" i="8"/>
  <c r="L354" i="8"/>
  <c r="M354" i="8"/>
  <c r="J355" i="8"/>
  <c r="K355" i="8"/>
  <c r="L355" i="8"/>
  <c r="M355" i="8"/>
  <c r="J356" i="8"/>
  <c r="K356" i="8"/>
  <c r="L356" i="8"/>
  <c r="M356" i="8"/>
  <c r="J357" i="8"/>
  <c r="K357" i="8"/>
  <c r="L357" i="8"/>
  <c r="M357" i="8"/>
  <c r="J358" i="8"/>
  <c r="K358" i="8"/>
  <c r="L358" i="8"/>
  <c r="M358" i="8"/>
  <c r="J359" i="8"/>
  <c r="K359" i="8"/>
  <c r="L359" i="8"/>
  <c r="M359" i="8"/>
  <c r="J360" i="8"/>
  <c r="K360" i="8"/>
  <c r="L360" i="8"/>
  <c r="M360" i="8"/>
  <c r="J361" i="8"/>
  <c r="K361" i="8"/>
  <c r="L361" i="8"/>
  <c r="M361" i="8"/>
  <c r="J362" i="8"/>
  <c r="K362" i="8"/>
  <c r="L362" i="8"/>
  <c r="M362" i="8"/>
  <c r="J363" i="8"/>
  <c r="K363" i="8"/>
  <c r="L363" i="8"/>
  <c r="M363" i="8"/>
  <c r="J364" i="8"/>
  <c r="K364" i="8"/>
  <c r="L364" i="8"/>
  <c r="M364" i="8"/>
  <c r="J365" i="8"/>
  <c r="K365" i="8"/>
  <c r="L365" i="8"/>
  <c r="M365" i="8"/>
  <c r="J366" i="8"/>
  <c r="K366" i="8"/>
  <c r="L366" i="8"/>
  <c r="M366" i="8"/>
  <c r="J367" i="8"/>
  <c r="K367" i="8"/>
  <c r="L367" i="8"/>
  <c r="M367" i="8"/>
  <c r="J368" i="8"/>
  <c r="K368" i="8"/>
  <c r="L368" i="8"/>
  <c r="M368" i="8"/>
  <c r="J369" i="8"/>
  <c r="K369" i="8"/>
  <c r="L369" i="8"/>
  <c r="M369" i="8"/>
  <c r="J370" i="8"/>
  <c r="K370" i="8"/>
  <c r="L370" i="8"/>
  <c r="M370" i="8"/>
  <c r="J371" i="8"/>
  <c r="K371" i="8"/>
  <c r="L371" i="8"/>
  <c r="M371" i="8"/>
  <c r="J372" i="8"/>
  <c r="K372" i="8"/>
  <c r="L372" i="8"/>
  <c r="M372" i="8"/>
  <c r="J373" i="8"/>
  <c r="K373" i="8"/>
  <c r="L373" i="8"/>
  <c r="M373" i="8"/>
  <c r="J374" i="8"/>
  <c r="K374" i="8"/>
  <c r="L374" i="8"/>
  <c r="M374" i="8"/>
  <c r="J375" i="8"/>
  <c r="K375" i="8"/>
  <c r="L375" i="8"/>
  <c r="M375" i="8"/>
  <c r="J376" i="8"/>
  <c r="K376" i="8"/>
  <c r="L376" i="8"/>
  <c r="M376" i="8"/>
  <c r="J377" i="8"/>
  <c r="K377" i="8"/>
  <c r="L377" i="8"/>
  <c r="M377" i="8"/>
  <c r="J378" i="8"/>
  <c r="K378" i="8"/>
  <c r="L378" i="8"/>
  <c r="M378" i="8"/>
  <c r="J379" i="8"/>
  <c r="K379" i="8"/>
  <c r="L379" i="8"/>
  <c r="M379" i="8"/>
  <c r="J380" i="8"/>
  <c r="K380" i="8"/>
  <c r="L380" i="8"/>
  <c r="M380" i="8"/>
  <c r="J381" i="8"/>
  <c r="K381" i="8"/>
  <c r="L381" i="8"/>
  <c r="M381" i="8"/>
  <c r="J382" i="8"/>
  <c r="K382" i="8"/>
  <c r="L382" i="8"/>
  <c r="M382" i="8"/>
  <c r="J383" i="8"/>
  <c r="K383" i="8"/>
  <c r="L383" i="8"/>
  <c r="M383" i="8"/>
  <c r="J384" i="8"/>
  <c r="K384" i="8"/>
  <c r="L384" i="8"/>
  <c r="M384" i="8"/>
  <c r="J385" i="8"/>
  <c r="K385" i="8"/>
  <c r="L385" i="8"/>
  <c r="M385" i="8"/>
  <c r="J386" i="8"/>
  <c r="K386" i="8"/>
  <c r="L386" i="8"/>
  <c r="M386" i="8"/>
  <c r="J387" i="8"/>
  <c r="K387" i="8"/>
  <c r="L387" i="8"/>
  <c r="M387" i="8"/>
  <c r="J388" i="8"/>
  <c r="K388" i="8"/>
  <c r="L388" i="8"/>
  <c r="M388" i="8"/>
  <c r="J389" i="8"/>
  <c r="K389" i="8"/>
  <c r="L389" i="8"/>
  <c r="M389" i="8"/>
  <c r="J390" i="8"/>
  <c r="K390" i="8"/>
  <c r="L390" i="8"/>
  <c r="M390" i="8"/>
  <c r="J391" i="8"/>
  <c r="K391" i="8"/>
  <c r="L391" i="8"/>
  <c r="M391" i="8"/>
  <c r="J392" i="8"/>
  <c r="K392" i="8"/>
  <c r="L392" i="8"/>
  <c r="M392" i="8"/>
  <c r="J393" i="8"/>
  <c r="K393" i="8"/>
  <c r="L393" i="8"/>
  <c r="M393" i="8"/>
  <c r="J394" i="8"/>
  <c r="K394" i="8"/>
  <c r="L394" i="8"/>
  <c r="M394" i="8"/>
  <c r="J395" i="8"/>
  <c r="K395" i="8"/>
  <c r="L395" i="8"/>
  <c r="M395" i="8"/>
  <c r="J396" i="8"/>
  <c r="K396" i="8"/>
  <c r="L396" i="8"/>
  <c r="M396" i="8"/>
  <c r="J397" i="8"/>
  <c r="K397" i="8"/>
  <c r="L397" i="8"/>
  <c r="M397" i="8"/>
  <c r="J398" i="8"/>
  <c r="K398" i="8"/>
  <c r="L398" i="8"/>
  <c r="M398" i="8"/>
  <c r="J399" i="8"/>
  <c r="K399" i="8"/>
  <c r="L399" i="8"/>
  <c r="M399" i="8"/>
  <c r="J400" i="8"/>
  <c r="K400" i="8"/>
  <c r="L400" i="8"/>
  <c r="M400" i="8"/>
  <c r="J401" i="8"/>
  <c r="K401" i="8"/>
  <c r="L401" i="8"/>
  <c r="M401" i="8"/>
  <c r="J402" i="8"/>
  <c r="K402" i="8"/>
  <c r="L402" i="8"/>
  <c r="M402" i="8"/>
  <c r="J403" i="8"/>
  <c r="K403" i="8"/>
  <c r="L403" i="8"/>
  <c r="M403" i="8"/>
  <c r="J404" i="8"/>
  <c r="K404" i="8"/>
  <c r="L404" i="8"/>
  <c r="M404" i="8"/>
  <c r="J405" i="8"/>
  <c r="K405" i="8"/>
  <c r="L405" i="8"/>
  <c r="M405" i="8"/>
  <c r="J406" i="8"/>
  <c r="K406" i="8"/>
  <c r="L406" i="8"/>
  <c r="M406" i="8"/>
  <c r="J407" i="8"/>
  <c r="K407" i="8"/>
  <c r="L407" i="8"/>
  <c r="M407" i="8"/>
  <c r="J408" i="8"/>
  <c r="K408" i="8"/>
  <c r="L408" i="8"/>
  <c r="M408" i="8"/>
  <c r="J409" i="8"/>
  <c r="K409" i="8"/>
  <c r="L409" i="8"/>
  <c r="M409" i="8"/>
  <c r="J410" i="8"/>
  <c r="K410" i="8"/>
  <c r="L410" i="8"/>
  <c r="M410" i="8"/>
  <c r="J411" i="8"/>
  <c r="K411" i="8"/>
  <c r="L411" i="8"/>
  <c r="M411" i="8"/>
  <c r="J412" i="8"/>
  <c r="K412" i="8"/>
  <c r="L412" i="8"/>
  <c r="M412" i="8"/>
  <c r="J413" i="8"/>
  <c r="K413" i="8"/>
  <c r="L413" i="8"/>
  <c r="M413" i="8"/>
  <c r="J414" i="8"/>
  <c r="K414" i="8"/>
  <c r="L414" i="8"/>
  <c r="M414" i="8"/>
  <c r="J415" i="8"/>
  <c r="K415" i="8"/>
  <c r="L415" i="8"/>
  <c r="M415" i="8"/>
  <c r="J416" i="8"/>
  <c r="K416" i="8"/>
  <c r="L416" i="8"/>
  <c r="M416" i="8"/>
  <c r="J417" i="8"/>
  <c r="K417" i="8"/>
  <c r="L417" i="8"/>
  <c r="M417" i="8"/>
  <c r="J418" i="8"/>
  <c r="K418" i="8"/>
  <c r="L418" i="8"/>
  <c r="M418" i="8"/>
  <c r="J419" i="8"/>
  <c r="K419" i="8"/>
  <c r="L419" i="8"/>
  <c r="M419" i="8"/>
  <c r="J420" i="8"/>
  <c r="K420" i="8"/>
  <c r="L420" i="8"/>
  <c r="M420" i="8"/>
  <c r="J421" i="8"/>
  <c r="K421" i="8"/>
  <c r="L421" i="8"/>
  <c r="M421" i="8"/>
  <c r="J422" i="8"/>
  <c r="K422" i="8"/>
  <c r="L422" i="8"/>
  <c r="M422" i="8"/>
  <c r="J423" i="8"/>
  <c r="K423" i="8"/>
  <c r="L423" i="8"/>
  <c r="M423" i="8"/>
  <c r="J424" i="8"/>
  <c r="K424" i="8"/>
  <c r="L424" i="8"/>
  <c r="M424" i="8"/>
  <c r="J425" i="8"/>
  <c r="K425" i="8"/>
  <c r="L425" i="8"/>
  <c r="M425" i="8"/>
  <c r="J426" i="8"/>
  <c r="K426" i="8"/>
  <c r="L426" i="8"/>
  <c r="M426" i="8"/>
  <c r="J427" i="8"/>
  <c r="K427" i="8"/>
  <c r="L427" i="8"/>
  <c r="M427" i="8"/>
  <c r="J428" i="8"/>
  <c r="K428" i="8"/>
  <c r="L428" i="8"/>
  <c r="M428" i="8"/>
  <c r="J429" i="8"/>
  <c r="K429" i="8"/>
  <c r="L429" i="8"/>
  <c r="M429" i="8"/>
  <c r="J430" i="8"/>
  <c r="K430" i="8"/>
  <c r="L430" i="8"/>
  <c r="M430" i="8"/>
  <c r="J431" i="8"/>
  <c r="K431" i="8"/>
  <c r="L431" i="8"/>
  <c r="M431" i="8"/>
  <c r="J432" i="8"/>
  <c r="K432" i="8"/>
  <c r="L432" i="8"/>
  <c r="M432" i="8"/>
  <c r="J433" i="8"/>
  <c r="K433" i="8"/>
  <c r="L433" i="8"/>
  <c r="M433" i="8"/>
  <c r="J434" i="8"/>
  <c r="K434" i="8"/>
  <c r="L434" i="8"/>
  <c r="M434" i="8"/>
  <c r="J435" i="8"/>
  <c r="K435" i="8"/>
  <c r="L435" i="8"/>
  <c r="M435" i="8"/>
  <c r="J436" i="8"/>
  <c r="K436" i="8"/>
  <c r="L436" i="8"/>
  <c r="M436" i="8"/>
  <c r="J437" i="8"/>
  <c r="K437" i="8"/>
  <c r="L437" i="8"/>
  <c r="M437" i="8"/>
  <c r="J438" i="8"/>
  <c r="K438" i="8"/>
  <c r="L438" i="8"/>
  <c r="M438" i="8"/>
  <c r="J439" i="8"/>
  <c r="K439" i="8"/>
  <c r="L439" i="8"/>
  <c r="M439" i="8"/>
  <c r="J440" i="8"/>
  <c r="K440" i="8"/>
  <c r="L440" i="8"/>
  <c r="M440" i="8"/>
  <c r="J441" i="8"/>
  <c r="K441" i="8"/>
  <c r="L441" i="8"/>
  <c r="M441" i="8"/>
  <c r="J442" i="8"/>
  <c r="K442" i="8"/>
  <c r="L442" i="8"/>
  <c r="M442" i="8"/>
  <c r="J443" i="8"/>
  <c r="K443" i="8"/>
  <c r="L443" i="8"/>
  <c r="M443" i="8"/>
  <c r="J444" i="8"/>
  <c r="K444" i="8"/>
  <c r="L444" i="8"/>
  <c r="M444" i="8"/>
  <c r="J445" i="8"/>
  <c r="K445" i="8"/>
  <c r="L445" i="8"/>
  <c r="M445" i="8"/>
  <c r="J446" i="8"/>
  <c r="K446" i="8"/>
  <c r="L446" i="8"/>
  <c r="M446" i="8"/>
  <c r="J447" i="8"/>
  <c r="K447" i="8"/>
  <c r="L447" i="8"/>
  <c r="M447" i="8"/>
  <c r="J448" i="8"/>
  <c r="K448" i="8"/>
  <c r="L448" i="8"/>
  <c r="M448" i="8"/>
  <c r="J449" i="8"/>
  <c r="K449" i="8"/>
  <c r="L449" i="8"/>
  <c r="M449" i="8"/>
  <c r="J450" i="8"/>
  <c r="K450" i="8"/>
  <c r="L450" i="8"/>
  <c r="M450" i="8"/>
  <c r="J451" i="8"/>
  <c r="K451" i="8"/>
  <c r="L451" i="8"/>
  <c r="M451" i="8"/>
  <c r="J452" i="8"/>
  <c r="K452" i="8"/>
  <c r="L452" i="8"/>
  <c r="M452" i="8"/>
  <c r="J453" i="8"/>
  <c r="K453" i="8"/>
  <c r="L453" i="8"/>
  <c r="M453" i="8"/>
  <c r="J454" i="8"/>
  <c r="K454" i="8"/>
  <c r="L454" i="8"/>
  <c r="M454" i="8"/>
  <c r="J455" i="8"/>
  <c r="K455" i="8"/>
  <c r="L455" i="8"/>
  <c r="M455" i="8"/>
  <c r="J456" i="8"/>
  <c r="K456" i="8"/>
  <c r="L456" i="8"/>
  <c r="M456" i="8"/>
  <c r="J457" i="8"/>
  <c r="K457" i="8"/>
  <c r="L457" i="8"/>
  <c r="M457" i="8"/>
  <c r="M2" i="8"/>
  <c r="L2" i="8"/>
  <c r="K2" i="8"/>
  <c r="J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2" i="8"/>
  <c r="E3" i="8"/>
  <c r="A3" i="8"/>
  <c r="F3" i="8"/>
  <c r="E4" i="8"/>
  <c r="A4" i="8"/>
  <c r="F4" i="8"/>
  <c r="E5" i="8"/>
  <c r="A5" i="8"/>
  <c r="F5" i="8"/>
  <c r="E6" i="8"/>
  <c r="A6" i="8"/>
  <c r="F6" i="8"/>
  <c r="E7" i="8"/>
  <c r="A7" i="8"/>
  <c r="F7" i="8"/>
  <c r="E8" i="8"/>
  <c r="F8" i="8"/>
  <c r="E9" i="8"/>
  <c r="A9" i="8"/>
  <c r="F9" i="8"/>
  <c r="E10" i="8"/>
  <c r="F10" i="8"/>
  <c r="E11" i="8"/>
  <c r="F11" i="8"/>
  <c r="E12" i="8"/>
  <c r="A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A21" i="8"/>
  <c r="F21" i="8"/>
  <c r="E22" i="8"/>
  <c r="A22" i="8"/>
  <c r="F22" i="8"/>
  <c r="E23" i="8"/>
  <c r="A23" i="8"/>
  <c r="F23" i="8"/>
  <c r="E24" i="8"/>
  <c r="A24" i="8"/>
  <c r="F24" i="8"/>
  <c r="E25" i="8"/>
  <c r="A25" i="8"/>
  <c r="F25" i="8"/>
  <c r="E26" i="8"/>
  <c r="A26" i="8"/>
  <c r="F26" i="8"/>
  <c r="E27" i="8"/>
  <c r="F27" i="8"/>
  <c r="E28" i="8"/>
  <c r="A28" i="8"/>
  <c r="F28" i="8"/>
  <c r="E29" i="8"/>
  <c r="F29" i="8"/>
  <c r="E30" i="8"/>
  <c r="F30" i="8"/>
  <c r="E31" i="8"/>
  <c r="A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A40" i="8"/>
  <c r="F40" i="8"/>
  <c r="E41" i="8"/>
  <c r="A41" i="8"/>
  <c r="F41" i="8"/>
  <c r="E42" i="8"/>
  <c r="A42" i="8"/>
  <c r="F42" i="8"/>
  <c r="E43" i="8"/>
  <c r="A43" i="8"/>
  <c r="F43" i="8"/>
  <c r="E44" i="8"/>
  <c r="A44" i="8"/>
  <c r="F44" i="8"/>
  <c r="E45" i="8"/>
  <c r="A45" i="8"/>
  <c r="F45" i="8"/>
  <c r="E46" i="8"/>
  <c r="F46" i="8"/>
  <c r="E47" i="8"/>
  <c r="A47" i="8"/>
  <c r="F47" i="8"/>
  <c r="E48" i="8"/>
  <c r="F48" i="8"/>
  <c r="E49" i="8"/>
  <c r="F49" i="8"/>
  <c r="E50" i="8"/>
  <c r="A50" i="8"/>
  <c r="F50" i="8"/>
  <c r="E51" i="8"/>
  <c r="F51" i="8"/>
  <c r="E52" i="8"/>
  <c r="F52" i="8"/>
  <c r="E53" i="8"/>
  <c r="F53" i="8"/>
  <c r="E54" i="8"/>
  <c r="F54" i="8"/>
  <c r="E55" i="8"/>
  <c r="F55" i="8"/>
  <c r="E56" i="8"/>
  <c r="F56" i="8"/>
  <c r="E57" i="8"/>
  <c r="F57" i="8"/>
  <c r="E58" i="8"/>
  <c r="F58" i="8"/>
  <c r="E59" i="8"/>
  <c r="A59" i="8"/>
  <c r="F59" i="8"/>
  <c r="E60" i="8"/>
  <c r="A60" i="8"/>
  <c r="F60" i="8"/>
  <c r="E61" i="8"/>
  <c r="A61" i="8"/>
  <c r="F61" i="8"/>
  <c r="E62" i="8"/>
  <c r="A62" i="8"/>
  <c r="F62" i="8"/>
  <c r="E63" i="8"/>
  <c r="A63" i="8"/>
  <c r="F63" i="8"/>
  <c r="E64" i="8"/>
  <c r="A64" i="8"/>
  <c r="F64" i="8"/>
  <c r="E65" i="8"/>
  <c r="F65" i="8"/>
  <c r="E66" i="8"/>
  <c r="A66" i="8"/>
  <c r="F66" i="8"/>
  <c r="E67" i="8"/>
  <c r="F67" i="8"/>
  <c r="E68" i="8"/>
  <c r="F68" i="8"/>
  <c r="E69" i="8"/>
  <c r="A69" i="8"/>
  <c r="F69" i="8"/>
  <c r="E70" i="8"/>
  <c r="F70" i="8"/>
  <c r="E71" i="8"/>
  <c r="F71" i="8"/>
  <c r="E72" i="8"/>
  <c r="F72" i="8"/>
  <c r="E73" i="8"/>
  <c r="F73" i="8"/>
  <c r="E74" i="8"/>
  <c r="F74" i="8"/>
  <c r="E75" i="8"/>
  <c r="F75" i="8"/>
  <c r="E76" i="8"/>
  <c r="F76" i="8"/>
  <c r="E77" i="8"/>
  <c r="F77" i="8"/>
  <c r="E78" i="8"/>
  <c r="A78" i="8"/>
  <c r="F78" i="8"/>
  <c r="E79" i="8"/>
  <c r="A79" i="8"/>
  <c r="F79" i="8"/>
  <c r="E80" i="8"/>
  <c r="A80" i="8"/>
  <c r="F80" i="8"/>
  <c r="E81" i="8"/>
  <c r="A81" i="8"/>
  <c r="F81" i="8"/>
  <c r="E82" i="8"/>
  <c r="A82" i="8"/>
  <c r="F82" i="8"/>
  <c r="E83" i="8"/>
  <c r="A83" i="8"/>
  <c r="F83" i="8"/>
  <c r="E84" i="8"/>
  <c r="F84" i="8"/>
  <c r="E85" i="8"/>
  <c r="A85" i="8"/>
  <c r="F85" i="8"/>
  <c r="E86" i="8"/>
  <c r="F86" i="8"/>
  <c r="E87" i="8"/>
  <c r="F87" i="8"/>
  <c r="E88" i="8"/>
  <c r="A88" i="8"/>
  <c r="F88" i="8"/>
  <c r="E89" i="8"/>
  <c r="F89" i="8"/>
  <c r="E90" i="8"/>
  <c r="F90" i="8"/>
  <c r="E91" i="8"/>
  <c r="F91" i="8"/>
  <c r="E92" i="8"/>
  <c r="F92" i="8"/>
  <c r="E93" i="8"/>
  <c r="F93" i="8"/>
  <c r="E94" i="8"/>
  <c r="F94" i="8"/>
  <c r="E95" i="8"/>
  <c r="F95" i="8"/>
  <c r="E96" i="8"/>
  <c r="F96" i="8"/>
  <c r="E97" i="8"/>
  <c r="A97" i="8"/>
  <c r="F97" i="8"/>
  <c r="E98" i="8"/>
  <c r="A98" i="8"/>
  <c r="F98" i="8"/>
  <c r="E99" i="8"/>
  <c r="A99" i="8"/>
  <c r="F99" i="8"/>
  <c r="E100" i="8"/>
  <c r="A100" i="8"/>
  <c r="F100" i="8"/>
  <c r="E101" i="8"/>
  <c r="A101" i="8"/>
  <c r="F101" i="8"/>
  <c r="E102" i="8"/>
  <c r="A102" i="8"/>
  <c r="F102" i="8"/>
  <c r="E103" i="8"/>
  <c r="F103" i="8"/>
  <c r="E104" i="8"/>
  <c r="A104" i="8"/>
  <c r="F104" i="8"/>
  <c r="E105" i="8"/>
  <c r="F105" i="8"/>
  <c r="E106" i="8"/>
  <c r="F106" i="8"/>
  <c r="E107" i="8"/>
  <c r="A107" i="8"/>
  <c r="F107" i="8"/>
  <c r="E108" i="8"/>
  <c r="F108" i="8"/>
  <c r="E109" i="8"/>
  <c r="F109" i="8"/>
  <c r="E110" i="8"/>
  <c r="F110" i="8"/>
  <c r="E111" i="8"/>
  <c r="F111" i="8"/>
  <c r="E112" i="8"/>
  <c r="F112" i="8"/>
  <c r="E113" i="8"/>
  <c r="F113" i="8"/>
  <c r="E114" i="8"/>
  <c r="F114" i="8"/>
  <c r="E115" i="8"/>
  <c r="F115" i="8"/>
  <c r="E116" i="8"/>
  <c r="A116" i="8"/>
  <c r="F116" i="8"/>
  <c r="E117" i="8"/>
  <c r="A117" i="8"/>
  <c r="F117" i="8"/>
  <c r="E118" i="8"/>
  <c r="A118" i="8"/>
  <c r="F118" i="8"/>
  <c r="E119" i="8"/>
  <c r="A119" i="8"/>
  <c r="F119" i="8"/>
  <c r="E120" i="8"/>
  <c r="A120" i="8"/>
  <c r="F120" i="8"/>
  <c r="E121" i="8"/>
  <c r="A121" i="8"/>
  <c r="F121" i="8"/>
  <c r="E122" i="8"/>
  <c r="F122" i="8"/>
  <c r="E123" i="8"/>
  <c r="A123" i="8"/>
  <c r="F123" i="8"/>
  <c r="E124" i="8"/>
  <c r="F124" i="8"/>
  <c r="E125" i="8"/>
  <c r="F125" i="8"/>
  <c r="E126" i="8"/>
  <c r="A126" i="8"/>
  <c r="F126" i="8"/>
  <c r="E127" i="8"/>
  <c r="F127" i="8"/>
  <c r="E128" i="8"/>
  <c r="F128" i="8"/>
  <c r="E129" i="8"/>
  <c r="F129" i="8"/>
  <c r="E130" i="8"/>
  <c r="F130" i="8"/>
  <c r="E131" i="8"/>
  <c r="F131" i="8"/>
  <c r="E132" i="8"/>
  <c r="F132" i="8"/>
  <c r="E133" i="8"/>
  <c r="F133" i="8"/>
  <c r="E134" i="8"/>
  <c r="F134" i="8"/>
  <c r="E135" i="8"/>
  <c r="A135" i="8"/>
  <c r="F135" i="8"/>
  <c r="E136" i="8"/>
  <c r="A136" i="8"/>
  <c r="F136" i="8"/>
  <c r="E137" i="8"/>
  <c r="A137" i="8"/>
  <c r="F137" i="8"/>
  <c r="E138" i="8"/>
  <c r="A138" i="8"/>
  <c r="F138" i="8"/>
  <c r="E139" i="8"/>
  <c r="A139" i="8"/>
  <c r="F139" i="8"/>
  <c r="E140" i="8"/>
  <c r="A140" i="8"/>
  <c r="F140" i="8"/>
  <c r="E141" i="8"/>
  <c r="F141" i="8"/>
  <c r="E142" i="8"/>
  <c r="A142" i="8"/>
  <c r="F142" i="8"/>
  <c r="E143" i="8"/>
  <c r="F143" i="8"/>
  <c r="E144" i="8"/>
  <c r="F144" i="8"/>
  <c r="E145" i="8"/>
  <c r="A145" i="8"/>
  <c r="F145" i="8"/>
  <c r="E146" i="8"/>
  <c r="F146" i="8"/>
  <c r="E147" i="8"/>
  <c r="F147" i="8"/>
  <c r="E148" i="8"/>
  <c r="F148" i="8"/>
  <c r="E149" i="8"/>
  <c r="F149" i="8"/>
  <c r="E150" i="8"/>
  <c r="F150" i="8"/>
  <c r="E151" i="8"/>
  <c r="F151" i="8"/>
  <c r="E152" i="8"/>
  <c r="F152" i="8"/>
  <c r="E153" i="8"/>
  <c r="F153" i="8"/>
  <c r="E154" i="8"/>
  <c r="A154" i="8"/>
  <c r="F154" i="8"/>
  <c r="E155" i="8"/>
  <c r="A155" i="8"/>
  <c r="F155" i="8"/>
  <c r="E156" i="8"/>
  <c r="A156" i="8"/>
  <c r="F156" i="8"/>
  <c r="E157" i="8"/>
  <c r="A157" i="8"/>
  <c r="F157" i="8"/>
  <c r="E158" i="8"/>
  <c r="A158" i="8"/>
  <c r="F158" i="8"/>
  <c r="E159" i="8"/>
  <c r="A159" i="8"/>
  <c r="F159" i="8"/>
  <c r="E160" i="8"/>
  <c r="F160" i="8"/>
  <c r="E161" i="8"/>
  <c r="A161" i="8"/>
  <c r="F161" i="8"/>
  <c r="E162" i="8"/>
  <c r="F162" i="8"/>
  <c r="E163" i="8"/>
  <c r="F163" i="8"/>
  <c r="E164" i="8"/>
  <c r="A164" i="8"/>
  <c r="F164" i="8"/>
  <c r="E165" i="8"/>
  <c r="F165" i="8"/>
  <c r="E166" i="8"/>
  <c r="F166" i="8"/>
  <c r="E167" i="8"/>
  <c r="F167" i="8"/>
  <c r="E168" i="8"/>
  <c r="F168" i="8"/>
  <c r="E169" i="8"/>
  <c r="F169" i="8"/>
  <c r="E170" i="8"/>
  <c r="F170" i="8"/>
  <c r="E171" i="8"/>
  <c r="F171" i="8"/>
  <c r="E172" i="8"/>
  <c r="F172" i="8"/>
  <c r="E173" i="8"/>
  <c r="A173" i="8"/>
  <c r="F173" i="8"/>
  <c r="E174" i="8"/>
  <c r="A174" i="8"/>
  <c r="F174" i="8"/>
  <c r="E175" i="8"/>
  <c r="A175" i="8"/>
  <c r="F175" i="8"/>
  <c r="E176" i="8"/>
  <c r="A176" i="8"/>
  <c r="F176" i="8"/>
  <c r="E177" i="8"/>
  <c r="A177" i="8"/>
  <c r="F177" i="8"/>
  <c r="E178" i="8"/>
  <c r="A178" i="8"/>
  <c r="F178" i="8"/>
  <c r="E179" i="8"/>
  <c r="F179" i="8"/>
  <c r="E180" i="8"/>
  <c r="A180" i="8"/>
  <c r="F180" i="8"/>
  <c r="E181" i="8"/>
  <c r="F181" i="8"/>
  <c r="E182" i="8"/>
  <c r="F182" i="8"/>
  <c r="E183" i="8"/>
  <c r="A183" i="8"/>
  <c r="F183" i="8"/>
  <c r="E184" i="8"/>
  <c r="F184" i="8"/>
  <c r="E185" i="8"/>
  <c r="F185" i="8"/>
  <c r="E186" i="8"/>
  <c r="F186" i="8"/>
  <c r="E187" i="8"/>
  <c r="F187" i="8"/>
  <c r="E188" i="8"/>
  <c r="F188" i="8"/>
  <c r="E189" i="8"/>
  <c r="F189" i="8"/>
  <c r="E190" i="8"/>
  <c r="F190" i="8"/>
  <c r="E191" i="8"/>
  <c r="F191" i="8"/>
  <c r="E192" i="8"/>
  <c r="A192" i="8"/>
  <c r="F192" i="8"/>
  <c r="E193" i="8"/>
  <c r="A193" i="8"/>
  <c r="F193" i="8"/>
  <c r="E194" i="8"/>
  <c r="A194" i="8"/>
  <c r="F194" i="8"/>
  <c r="E195" i="8"/>
  <c r="A195" i="8"/>
  <c r="F195" i="8"/>
  <c r="E196" i="8"/>
  <c r="A196" i="8"/>
  <c r="F196" i="8"/>
  <c r="E197" i="8"/>
  <c r="A197" i="8"/>
  <c r="F197" i="8"/>
  <c r="E198" i="8"/>
  <c r="F198" i="8"/>
  <c r="E199" i="8"/>
  <c r="A199" i="8"/>
  <c r="F199" i="8"/>
  <c r="E200" i="8"/>
  <c r="F200" i="8"/>
  <c r="E201" i="8"/>
  <c r="F201" i="8"/>
  <c r="E202" i="8"/>
  <c r="A202" i="8"/>
  <c r="F202" i="8"/>
  <c r="E203" i="8"/>
  <c r="F203" i="8"/>
  <c r="E204" i="8"/>
  <c r="F204" i="8"/>
  <c r="E205" i="8"/>
  <c r="F205" i="8"/>
  <c r="E206" i="8"/>
  <c r="F206" i="8"/>
  <c r="E207" i="8"/>
  <c r="F207" i="8"/>
  <c r="E208" i="8"/>
  <c r="F208" i="8"/>
  <c r="E209" i="8"/>
  <c r="F209" i="8"/>
  <c r="E210" i="8"/>
  <c r="F210" i="8"/>
  <c r="E211" i="8"/>
  <c r="A211" i="8"/>
  <c r="F211" i="8"/>
  <c r="E212" i="8"/>
  <c r="A212" i="8"/>
  <c r="F212" i="8"/>
  <c r="E213" i="8"/>
  <c r="A213" i="8"/>
  <c r="F213" i="8"/>
  <c r="E214" i="8"/>
  <c r="A214" i="8"/>
  <c r="F214" i="8"/>
  <c r="E215" i="8"/>
  <c r="A215" i="8"/>
  <c r="F215" i="8"/>
  <c r="E216" i="8"/>
  <c r="A216" i="8"/>
  <c r="F216" i="8"/>
  <c r="E217" i="8"/>
  <c r="F217" i="8"/>
  <c r="E218" i="8"/>
  <c r="A218" i="8"/>
  <c r="F218" i="8"/>
  <c r="E219" i="8"/>
  <c r="F219" i="8"/>
  <c r="E220" i="8"/>
  <c r="F220" i="8"/>
  <c r="E221" i="8"/>
  <c r="A221" i="8"/>
  <c r="F221" i="8"/>
  <c r="E222" i="8"/>
  <c r="F222" i="8"/>
  <c r="E223" i="8"/>
  <c r="F223" i="8"/>
  <c r="E224" i="8"/>
  <c r="F224" i="8"/>
  <c r="E225" i="8"/>
  <c r="F225" i="8"/>
  <c r="E226" i="8"/>
  <c r="F226" i="8"/>
  <c r="E227" i="8"/>
  <c r="F227" i="8"/>
  <c r="E228" i="8"/>
  <c r="F228" i="8"/>
  <c r="E229" i="8"/>
  <c r="F229" i="8"/>
  <c r="E230" i="8"/>
  <c r="A230" i="8"/>
  <c r="F230" i="8"/>
  <c r="E231" i="8"/>
  <c r="A231" i="8"/>
  <c r="F231" i="8"/>
  <c r="E232" i="8"/>
  <c r="A232" i="8"/>
  <c r="F232" i="8"/>
  <c r="E233" i="8"/>
  <c r="A233" i="8"/>
  <c r="F233" i="8"/>
  <c r="E234" i="8"/>
  <c r="A234" i="8"/>
  <c r="F234" i="8"/>
  <c r="E235" i="8"/>
  <c r="A235" i="8"/>
  <c r="F235" i="8"/>
  <c r="E236" i="8"/>
  <c r="F236" i="8"/>
  <c r="E237" i="8"/>
  <c r="A237" i="8"/>
  <c r="F237" i="8"/>
  <c r="E238" i="8"/>
  <c r="F238" i="8"/>
  <c r="E239" i="8"/>
  <c r="F239" i="8"/>
  <c r="E240" i="8"/>
  <c r="A240" i="8"/>
  <c r="F240" i="8"/>
  <c r="E241" i="8"/>
  <c r="F241" i="8"/>
  <c r="E242" i="8"/>
  <c r="F242" i="8"/>
  <c r="E243" i="8"/>
  <c r="F243" i="8"/>
  <c r="E244" i="8"/>
  <c r="F244" i="8"/>
  <c r="E245" i="8"/>
  <c r="F245" i="8"/>
  <c r="E246" i="8"/>
  <c r="F246" i="8"/>
  <c r="E247" i="8"/>
  <c r="F247" i="8"/>
  <c r="E248" i="8"/>
  <c r="F248" i="8"/>
  <c r="E249" i="8"/>
  <c r="A249" i="8"/>
  <c r="F249" i="8"/>
  <c r="E250" i="8"/>
  <c r="A250" i="8"/>
  <c r="F250" i="8"/>
  <c r="E251" i="8"/>
  <c r="A251" i="8"/>
  <c r="F251" i="8"/>
  <c r="E252" i="8"/>
  <c r="A252" i="8"/>
  <c r="F252" i="8"/>
  <c r="E253" i="8"/>
  <c r="A253" i="8"/>
  <c r="F253" i="8"/>
  <c r="E254" i="8"/>
  <c r="A254" i="8"/>
  <c r="F254" i="8"/>
  <c r="E255" i="8"/>
  <c r="F255" i="8"/>
  <c r="E256" i="8"/>
  <c r="A256" i="8"/>
  <c r="F256" i="8"/>
  <c r="E257" i="8"/>
  <c r="F257" i="8"/>
  <c r="E258" i="8"/>
  <c r="F258" i="8"/>
  <c r="E259" i="8"/>
  <c r="A259" i="8"/>
  <c r="F259" i="8"/>
  <c r="E260" i="8"/>
  <c r="F260" i="8"/>
  <c r="E261" i="8"/>
  <c r="F261" i="8"/>
  <c r="E262" i="8"/>
  <c r="F262" i="8"/>
  <c r="E263" i="8"/>
  <c r="F263" i="8"/>
  <c r="E264" i="8"/>
  <c r="F264" i="8"/>
  <c r="E265" i="8"/>
  <c r="F265" i="8"/>
  <c r="E266" i="8"/>
  <c r="F266" i="8"/>
  <c r="E267" i="8"/>
  <c r="F267" i="8"/>
  <c r="E268" i="8"/>
  <c r="A268" i="8"/>
  <c r="F268" i="8"/>
  <c r="E269" i="8"/>
  <c r="A269" i="8"/>
  <c r="F269" i="8"/>
  <c r="E270" i="8"/>
  <c r="A270" i="8"/>
  <c r="F270" i="8"/>
  <c r="E271" i="8"/>
  <c r="A271" i="8"/>
  <c r="F271" i="8"/>
  <c r="E272" i="8"/>
  <c r="A272" i="8"/>
  <c r="F272" i="8"/>
  <c r="E273" i="8"/>
  <c r="A273" i="8"/>
  <c r="F273" i="8"/>
  <c r="E274" i="8"/>
  <c r="F274" i="8"/>
  <c r="E275" i="8"/>
  <c r="A275" i="8"/>
  <c r="F275" i="8"/>
  <c r="E276" i="8"/>
  <c r="F276" i="8"/>
  <c r="E277" i="8"/>
  <c r="F277" i="8"/>
  <c r="E278" i="8"/>
  <c r="A278" i="8"/>
  <c r="F278" i="8"/>
  <c r="E279" i="8"/>
  <c r="F279" i="8"/>
  <c r="E280" i="8"/>
  <c r="F280" i="8"/>
  <c r="E281" i="8"/>
  <c r="F281" i="8"/>
  <c r="E282" i="8"/>
  <c r="F282" i="8"/>
  <c r="E283" i="8"/>
  <c r="F283" i="8"/>
  <c r="E284" i="8"/>
  <c r="F284" i="8"/>
  <c r="E285" i="8"/>
  <c r="F285" i="8"/>
  <c r="E286" i="8"/>
  <c r="F286" i="8"/>
  <c r="E287" i="8"/>
  <c r="A287" i="8"/>
  <c r="F287" i="8"/>
  <c r="E288" i="8"/>
  <c r="A288" i="8"/>
  <c r="F288" i="8"/>
  <c r="E289" i="8"/>
  <c r="A289" i="8"/>
  <c r="F289" i="8"/>
  <c r="E290" i="8"/>
  <c r="A290" i="8"/>
  <c r="F290" i="8"/>
  <c r="E291" i="8"/>
  <c r="A291" i="8"/>
  <c r="F291" i="8"/>
  <c r="E292" i="8"/>
  <c r="A292" i="8"/>
  <c r="F292" i="8"/>
  <c r="E293" i="8"/>
  <c r="F293" i="8"/>
  <c r="E294" i="8"/>
  <c r="A294" i="8"/>
  <c r="F294" i="8"/>
  <c r="E295" i="8"/>
  <c r="F295" i="8"/>
  <c r="E296" i="8"/>
  <c r="F296" i="8"/>
  <c r="E297" i="8"/>
  <c r="A297" i="8"/>
  <c r="F297" i="8"/>
  <c r="E298" i="8"/>
  <c r="F298" i="8"/>
  <c r="E299" i="8"/>
  <c r="F299" i="8"/>
  <c r="E300" i="8"/>
  <c r="F300" i="8"/>
  <c r="E301" i="8"/>
  <c r="F301" i="8"/>
  <c r="E302" i="8"/>
  <c r="F302" i="8"/>
  <c r="E303" i="8"/>
  <c r="F303" i="8"/>
  <c r="E304" i="8"/>
  <c r="F304" i="8"/>
  <c r="E305" i="8"/>
  <c r="F305" i="8"/>
  <c r="E306" i="8"/>
  <c r="A306" i="8"/>
  <c r="F306" i="8"/>
  <c r="E307" i="8"/>
  <c r="A307" i="8"/>
  <c r="F307" i="8"/>
  <c r="E308" i="8"/>
  <c r="A308" i="8"/>
  <c r="F308" i="8"/>
  <c r="E309" i="8"/>
  <c r="A309" i="8"/>
  <c r="F309" i="8"/>
  <c r="E310" i="8"/>
  <c r="A310" i="8"/>
  <c r="F310" i="8"/>
  <c r="E311" i="8"/>
  <c r="A311" i="8"/>
  <c r="F311" i="8"/>
  <c r="E312" i="8"/>
  <c r="F312" i="8"/>
  <c r="E313" i="8"/>
  <c r="A313" i="8"/>
  <c r="F313" i="8"/>
  <c r="E314" i="8"/>
  <c r="F314" i="8"/>
  <c r="E315" i="8"/>
  <c r="F315" i="8"/>
  <c r="E316" i="8"/>
  <c r="A316" i="8"/>
  <c r="F316" i="8"/>
  <c r="E317" i="8"/>
  <c r="F317" i="8"/>
  <c r="E318" i="8"/>
  <c r="F318" i="8"/>
  <c r="E319" i="8"/>
  <c r="F319" i="8"/>
  <c r="E320" i="8"/>
  <c r="F320" i="8"/>
  <c r="E321" i="8"/>
  <c r="F321" i="8"/>
  <c r="E322" i="8"/>
  <c r="F322" i="8"/>
  <c r="E323" i="8"/>
  <c r="F323" i="8"/>
  <c r="E324" i="8"/>
  <c r="F324" i="8"/>
  <c r="E325" i="8"/>
  <c r="A325" i="8"/>
  <c r="F325" i="8"/>
  <c r="E326" i="8"/>
  <c r="A326" i="8"/>
  <c r="F326" i="8"/>
  <c r="E327" i="8"/>
  <c r="A327" i="8"/>
  <c r="F327" i="8"/>
  <c r="E328" i="8"/>
  <c r="A328" i="8"/>
  <c r="F328" i="8"/>
  <c r="E329" i="8"/>
  <c r="A329" i="8"/>
  <c r="F329" i="8"/>
  <c r="E330" i="8"/>
  <c r="A330" i="8"/>
  <c r="F330" i="8"/>
  <c r="E331" i="8"/>
  <c r="F331" i="8"/>
  <c r="E332" i="8"/>
  <c r="A332" i="8"/>
  <c r="F332" i="8"/>
  <c r="E333" i="8"/>
  <c r="F333" i="8"/>
  <c r="E334" i="8"/>
  <c r="F334" i="8"/>
  <c r="E335" i="8"/>
  <c r="A335" i="8"/>
  <c r="F335" i="8"/>
  <c r="E336" i="8"/>
  <c r="F336" i="8"/>
  <c r="E337" i="8"/>
  <c r="F337" i="8"/>
  <c r="E338" i="8"/>
  <c r="F338" i="8"/>
  <c r="E339" i="8"/>
  <c r="F339" i="8"/>
  <c r="E340" i="8"/>
  <c r="F340" i="8"/>
  <c r="E341" i="8"/>
  <c r="F341" i="8"/>
  <c r="E342" i="8"/>
  <c r="F342" i="8"/>
  <c r="E343" i="8"/>
  <c r="F343" i="8"/>
  <c r="E344" i="8"/>
  <c r="A344" i="8"/>
  <c r="F344" i="8"/>
  <c r="E345" i="8"/>
  <c r="A345" i="8"/>
  <c r="F345" i="8"/>
  <c r="E346" i="8"/>
  <c r="A346" i="8"/>
  <c r="F346" i="8"/>
  <c r="E347" i="8"/>
  <c r="A347" i="8"/>
  <c r="F347" i="8"/>
  <c r="E348" i="8"/>
  <c r="A348" i="8"/>
  <c r="F348" i="8"/>
  <c r="E349" i="8"/>
  <c r="A349" i="8"/>
  <c r="F349" i="8"/>
  <c r="E350" i="8"/>
  <c r="F350" i="8"/>
  <c r="E351" i="8"/>
  <c r="A351" i="8"/>
  <c r="F351" i="8"/>
  <c r="E352" i="8"/>
  <c r="F352" i="8"/>
  <c r="E353" i="8"/>
  <c r="F353" i="8"/>
  <c r="E354" i="8"/>
  <c r="A354" i="8"/>
  <c r="F354" i="8"/>
  <c r="E355" i="8"/>
  <c r="F355" i="8"/>
  <c r="E356" i="8"/>
  <c r="F356" i="8"/>
  <c r="E357" i="8"/>
  <c r="F357" i="8"/>
  <c r="E358" i="8"/>
  <c r="F358" i="8"/>
  <c r="E359" i="8"/>
  <c r="F359" i="8"/>
  <c r="E360" i="8"/>
  <c r="F360" i="8"/>
  <c r="E361" i="8"/>
  <c r="F361" i="8"/>
  <c r="E362" i="8"/>
  <c r="F362" i="8"/>
  <c r="E363" i="8"/>
  <c r="A363" i="8"/>
  <c r="F363" i="8"/>
  <c r="E364" i="8"/>
  <c r="A364" i="8"/>
  <c r="F364" i="8"/>
  <c r="E365" i="8"/>
  <c r="A365" i="8"/>
  <c r="F365" i="8"/>
  <c r="E366" i="8"/>
  <c r="A366" i="8"/>
  <c r="F366" i="8"/>
  <c r="E367" i="8"/>
  <c r="A367" i="8"/>
  <c r="F367" i="8"/>
  <c r="E368" i="8"/>
  <c r="A368" i="8"/>
  <c r="F368" i="8"/>
  <c r="E369" i="8"/>
  <c r="F369" i="8"/>
  <c r="E370" i="8"/>
  <c r="A370" i="8"/>
  <c r="F370" i="8"/>
  <c r="E371" i="8"/>
  <c r="F371" i="8"/>
  <c r="E372" i="8"/>
  <c r="F372" i="8"/>
  <c r="E373" i="8"/>
  <c r="A373" i="8"/>
  <c r="F373" i="8"/>
  <c r="E374" i="8"/>
  <c r="F374" i="8"/>
  <c r="E375" i="8"/>
  <c r="F375" i="8"/>
  <c r="E376" i="8"/>
  <c r="F376" i="8"/>
  <c r="E377" i="8"/>
  <c r="F377" i="8"/>
  <c r="E378" i="8"/>
  <c r="F378" i="8"/>
  <c r="E379" i="8"/>
  <c r="F379" i="8"/>
  <c r="E380" i="8"/>
  <c r="F380" i="8"/>
  <c r="E381" i="8"/>
  <c r="F381" i="8"/>
  <c r="E382" i="8"/>
  <c r="A382" i="8"/>
  <c r="F382" i="8"/>
  <c r="E383" i="8"/>
  <c r="A383" i="8"/>
  <c r="F383" i="8"/>
  <c r="E384" i="8"/>
  <c r="A384" i="8"/>
  <c r="F384" i="8"/>
  <c r="E385" i="8"/>
  <c r="A385" i="8"/>
  <c r="F385" i="8"/>
  <c r="E386" i="8"/>
  <c r="A386" i="8"/>
  <c r="F386" i="8"/>
  <c r="E387" i="8"/>
  <c r="A387" i="8"/>
  <c r="F387" i="8"/>
  <c r="E388" i="8"/>
  <c r="F388" i="8"/>
  <c r="E389" i="8"/>
  <c r="A389" i="8"/>
  <c r="F389" i="8"/>
  <c r="E390" i="8"/>
  <c r="F390" i="8"/>
  <c r="E391" i="8"/>
  <c r="F391" i="8"/>
  <c r="E392" i="8"/>
  <c r="A392" i="8"/>
  <c r="F392" i="8"/>
  <c r="E393" i="8"/>
  <c r="F393" i="8"/>
  <c r="E394" i="8"/>
  <c r="F394" i="8"/>
  <c r="E395" i="8"/>
  <c r="F395" i="8"/>
  <c r="E396" i="8"/>
  <c r="F396" i="8"/>
  <c r="E397" i="8"/>
  <c r="F397" i="8"/>
  <c r="E398" i="8"/>
  <c r="F398" i="8"/>
  <c r="E399" i="8"/>
  <c r="F399" i="8"/>
  <c r="E400" i="8"/>
  <c r="F400" i="8"/>
  <c r="E401" i="8"/>
  <c r="A401" i="8"/>
  <c r="F401" i="8"/>
  <c r="E402" i="8"/>
  <c r="A402" i="8"/>
  <c r="F402" i="8"/>
  <c r="E403" i="8"/>
  <c r="A403" i="8"/>
  <c r="F403" i="8"/>
  <c r="E404" i="8"/>
  <c r="A404" i="8"/>
  <c r="F404" i="8"/>
  <c r="E405" i="8"/>
  <c r="A405" i="8"/>
  <c r="F405" i="8"/>
  <c r="E406" i="8"/>
  <c r="A406" i="8"/>
  <c r="F406" i="8"/>
  <c r="E407" i="8"/>
  <c r="F407" i="8"/>
  <c r="E408" i="8"/>
  <c r="A408" i="8"/>
  <c r="F408" i="8"/>
  <c r="E409" i="8"/>
  <c r="F409" i="8"/>
  <c r="E410" i="8"/>
  <c r="F410" i="8"/>
  <c r="E411" i="8"/>
  <c r="A411" i="8"/>
  <c r="F411" i="8"/>
  <c r="E412" i="8"/>
  <c r="F412" i="8"/>
  <c r="E413" i="8"/>
  <c r="F413" i="8"/>
  <c r="E414" i="8"/>
  <c r="F414" i="8"/>
  <c r="E415" i="8"/>
  <c r="F415" i="8"/>
  <c r="E416" i="8"/>
  <c r="F416" i="8"/>
  <c r="E417" i="8"/>
  <c r="F417" i="8"/>
  <c r="E418" i="8"/>
  <c r="F418" i="8"/>
  <c r="E419" i="8"/>
  <c r="F419" i="8"/>
  <c r="E420" i="8"/>
  <c r="A420" i="8"/>
  <c r="F420" i="8"/>
  <c r="E421" i="8"/>
  <c r="A421" i="8"/>
  <c r="F421" i="8"/>
  <c r="E422" i="8"/>
  <c r="A422" i="8"/>
  <c r="F422" i="8"/>
  <c r="E423" i="8"/>
  <c r="A423" i="8"/>
  <c r="F423" i="8"/>
  <c r="E424" i="8"/>
  <c r="A424" i="8"/>
  <c r="F424" i="8"/>
  <c r="E425" i="8"/>
  <c r="A425" i="8"/>
  <c r="F425" i="8"/>
  <c r="E426" i="8"/>
  <c r="F426" i="8"/>
  <c r="E427" i="8"/>
  <c r="A427" i="8"/>
  <c r="F427" i="8"/>
  <c r="E428" i="8"/>
  <c r="F428" i="8"/>
  <c r="E429" i="8"/>
  <c r="F429" i="8"/>
  <c r="E430" i="8"/>
  <c r="A430" i="8"/>
  <c r="F430" i="8"/>
  <c r="E431" i="8"/>
  <c r="F431" i="8"/>
  <c r="E432" i="8"/>
  <c r="F432" i="8"/>
  <c r="E433" i="8"/>
  <c r="F433" i="8"/>
  <c r="E434" i="8"/>
  <c r="F434" i="8"/>
  <c r="E435" i="8"/>
  <c r="F435" i="8"/>
  <c r="E436" i="8"/>
  <c r="F436" i="8"/>
  <c r="E437" i="8"/>
  <c r="F437" i="8"/>
  <c r="E438" i="8"/>
  <c r="F438" i="8"/>
  <c r="E439" i="8"/>
  <c r="A439" i="8"/>
  <c r="F439" i="8"/>
  <c r="E440" i="8"/>
  <c r="A440" i="8"/>
  <c r="F440" i="8"/>
  <c r="E441" i="8"/>
  <c r="A441" i="8"/>
  <c r="F441" i="8"/>
  <c r="E442" i="8"/>
  <c r="A442" i="8"/>
  <c r="F442" i="8"/>
  <c r="E443" i="8"/>
  <c r="A443" i="8"/>
  <c r="F443" i="8"/>
  <c r="E444" i="8"/>
  <c r="A444" i="8"/>
  <c r="F444" i="8"/>
  <c r="E445" i="8"/>
  <c r="F445" i="8"/>
  <c r="E446" i="8"/>
  <c r="A446" i="8"/>
  <c r="F446" i="8"/>
  <c r="E447" i="8"/>
  <c r="F447" i="8"/>
  <c r="E448" i="8"/>
  <c r="F448" i="8"/>
  <c r="E449" i="8"/>
  <c r="A449" i="8"/>
  <c r="F449" i="8"/>
  <c r="E450" i="8"/>
  <c r="F450" i="8"/>
  <c r="E451" i="8"/>
  <c r="F451" i="8"/>
  <c r="E452" i="8"/>
  <c r="F452" i="8"/>
  <c r="E453" i="8"/>
  <c r="F453" i="8"/>
  <c r="E454" i="8"/>
  <c r="F454" i="8"/>
  <c r="E455" i="8"/>
  <c r="F455" i="8"/>
  <c r="E456" i="8"/>
  <c r="F456" i="8"/>
  <c r="E457" i="8"/>
  <c r="F457" i="8"/>
  <c r="E2" i="8"/>
  <c r="A2" i="8"/>
  <c r="F2" i="8"/>
  <c r="A8" i="8"/>
  <c r="A10" i="8"/>
  <c r="A11" i="8"/>
  <c r="A13" i="8"/>
  <c r="A14" i="8"/>
  <c r="A15" i="8"/>
  <c r="A16" i="8"/>
  <c r="A17" i="8"/>
  <c r="A18" i="8"/>
  <c r="A19" i="8"/>
  <c r="A20" i="8"/>
  <c r="A27" i="8"/>
  <c r="A29" i="8"/>
  <c r="A30" i="8"/>
  <c r="A32" i="8"/>
  <c r="A33" i="8"/>
  <c r="A34" i="8"/>
  <c r="A35" i="8"/>
  <c r="A36" i="8"/>
  <c r="A37" i="8"/>
  <c r="A38" i="8"/>
  <c r="A39" i="8"/>
  <c r="A46" i="8"/>
  <c r="A48" i="8"/>
  <c r="A49" i="8"/>
  <c r="A51" i="8"/>
  <c r="A52" i="8"/>
  <c r="A53" i="8"/>
  <c r="A54" i="8"/>
  <c r="A55" i="8"/>
  <c r="A56" i="8"/>
  <c r="A57" i="8"/>
  <c r="A58" i="8"/>
  <c r="A65" i="8"/>
  <c r="A67" i="8"/>
  <c r="A68" i="8"/>
  <c r="A70" i="8"/>
  <c r="A71" i="8"/>
  <c r="A72" i="8"/>
  <c r="A73" i="8"/>
  <c r="A74" i="8"/>
  <c r="A75" i="8"/>
  <c r="A76" i="8"/>
  <c r="A77" i="8"/>
  <c r="A84" i="8"/>
  <c r="A86" i="8"/>
  <c r="A87" i="8"/>
  <c r="A89" i="8"/>
  <c r="A90" i="8"/>
  <c r="A91" i="8"/>
  <c r="A92" i="8"/>
  <c r="A93" i="8"/>
  <c r="A94" i="8"/>
  <c r="A95" i="8"/>
  <c r="A96" i="8"/>
  <c r="A103" i="8"/>
  <c r="A105" i="8"/>
  <c r="A106" i="8"/>
  <c r="A108" i="8"/>
  <c r="A109" i="8"/>
  <c r="A110" i="8"/>
  <c r="A111" i="8"/>
  <c r="A112" i="8"/>
  <c r="A113" i="8"/>
  <c r="A114" i="8"/>
  <c r="A115" i="8"/>
  <c r="A122" i="8"/>
  <c r="A124" i="8"/>
  <c r="A125" i="8"/>
  <c r="A127" i="8"/>
  <c r="A128" i="8"/>
  <c r="A129" i="8"/>
  <c r="A130" i="8"/>
  <c r="A131" i="8"/>
  <c r="A132" i="8"/>
  <c r="A133" i="8"/>
  <c r="A134" i="8"/>
  <c r="A141" i="8"/>
  <c r="A143" i="8"/>
  <c r="A144" i="8"/>
  <c r="A146" i="8"/>
  <c r="A147" i="8"/>
  <c r="A148" i="8"/>
  <c r="A149" i="8"/>
  <c r="A150" i="8"/>
  <c r="A151" i="8"/>
  <c r="A152" i="8"/>
  <c r="A153" i="8"/>
  <c r="A160" i="8"/>
  <c r="A162" i="8"/>
  <c r="A163" i="8"/>
  <c r="A165" i="8"/>
  <c r="A166" i="8"/>
  <c r="A167" i="8"/>
  <c r="A168" i="8"/>
  <c r="A169" i="8"/>
  <c r="A170" i="8"/>
  <c r="A171" i="8"/>
  <c r="A172" i="8"/>
  <c r="A179" i="8"/>
  <c r="A181" i="8"/>
  <c r="A182" i="8"/>
  <c r="A184" i="8"/>
  <c r="A185" i="8"/>
  <c r="A186" i="8"/>
  <c r="A187" i="8"/>
  <c r="A188" i="8"/>
  <c r="A189" i="8"/>
  <c r="A190" i="8"/>
  <c r="A191" i="8"/>
  <c r="A198" i="8"/>
  <c r="A200" i="8"/>
  <c r="A201" i="8"/>
  <c r="A203" i="8"/>
  <c r="A204" i="8"/>
  <c r="A205" i="8"/>
  <c r="A206" i="8"/>
  <c r="A207" i="8"/>
  <c r="A208" i="8"/>
  <c r="A209" i="8"/>
  <c r="A210" i="8"/>
  <c r="A217" i="8"/>
  <c r="A219" i="8"/>
  <c r="A220" i="8"/>
  <c r="A222" i="8"/>
  <c r="A223" i="8"/>
  <c r="A224" i="8"/>
  <c r="A225" i="8"/>
  <c r="A226" i="8"/>
  <c r="A227" i="8"/>
  <c r="A228" i="8"/>
  <c r="A229" i="8"/>
  <c r="A236" i="8"/>
  <c r="A238" i="8"/>
  <c r="A239" i="8"/>
  <c r="A241" i="8"/>
  <c r="A242" i="8"/>
  <c r="A243" i="8"/>
  <c r="A244" i="8"/>
  <c r="A245" i="8"/>
  <c r="A246" i="8"/>
  <c r="A247" i="8"/>
  <c r="A248" i="8"/>
  <c r="A255" i="8"/>
  <c r="A257" i="8"/>
  <c r="A258" i="8"/>
  <c r="A260" i="8"/>
  <c r="A261" i="8"/>
  <c r="A262" i="8"/>
  <c r="A263" i="8"/>
  <c r="A264" i="8"/>
  <c r="A265" i="8"/>
  <c r="A266" i="8"/>
  <c r="A267" i="8"/>
  <c r="A274" i="8"/>
  <c r="A276" i="8"/>
  <c r="A277" i="8"/>
  <c r="A279" i="8"/>
  <c r="A280" i="8"/>
  <c r="A281" i="8"/>
  <c r="A282" i="8"/>
  <c r="A283" i="8"/>
  <c r="A284" i="8"/>
  <c r="A285" i="8"/>
  <c r="A286" i="8"/>
  <c r="A293" i="8"/>
  <c r="A295" i="8"/>
  <c r="A296" i="8"/>
  <c r="A298" i="8"/>
  <c r="A299" i="8"/>
  <c r="A300" i="8"/>
  <c r="A301" i="8"/>
  <c r="A302" i="8"/>
  <c r="A303" i="8"/>
  <c r="A304" i="8"/>
  <c r="A305" i="8"/>
  <c r="A312" i="8"/>
  <c r="A314" i="8"/>
  <c r="A315" i="8"/>
  <c r="A317" i="8"/>
  <c r="A318" i="8"/>
  <c r="A319" i="8"/>
  <c r="A320" i="8"/>
  <c r="A321" i="8"/>
  <c r="A322" i="8"/>
  <c r="A323" i="8"/>
  <c r="A324" i="8"/>
  <c r="A331" i="8"/>
  <c r="A333" i="8"/>
  <c r="A334" i="8"/>
  <c r="A336" i="8"/>
  <c r="A337" i="8"/>
  <c r="A338" i="8"/>
  <c r="A339" i="8"/>
  <c r="A340" i="8"/>
  <c r="A341" i="8"/>
  <c r="A342" i="8"/>
  <c r="A343" i="8"/>
  <c r="A350" i="8"/>
  <c r="A352" i="8"/>
  <c r="A353" i="8"/>
  <c r="A355" i="8"/>
  <c r="A356" i="8"/>
  <c r="A357" i="8"/>
  <c r="A358" i="8"/>
  <c r="A359" i="8"/>
  <c r="A360" i="8"/>
  <c r="A361" i="8"/>
  <c r="A362" i="8"/>
  <c r="A369" i="8"/>
  <c r="A371" i="8"/>
  <c r="A372" i="8"/>
  <c r="A374" i="8"/>
  <c r="A375" i="8"/>
  <c r="A376" i="8"/>
  <c r="A377" i="8"/>
  <c r="A378" i="8"/>
  <c r="A379" i="8"/>
  <c r="A380" i="8"/>
  <c r="A381" i="8"/>
  <c r="A388" i="8"/>
  <c r="A390" i="8"/>
  <c r="A391" i="8"/>
  <c r="A393" i="8"/>
  <c r="A394" i="8"/>
  <c r="A395" i="8"/>
  <c r="A396" i="8"/>
  <c r="A397" i="8"/>
  <c r="A398" i="8"/>
  <c r="A399" i="8"/>
  <c r="A400" i="8"/>
  <c r="A407" i="8"/>
  <c r="A409" i="8"/>
  <c r="A410" i="8"/>
  <c r="A412" i="8"/>
  <c r="A413" i="8"/>
  <c r="A414" i="8"/>
  <c r="A415" i="8"/>
  <c r="A416" i="8"/>
  <c r="A417" i="8"/>
  <c r="A418" i="8"/>
  <c r="A419" i="8"/>
  <c r="A426" i="8"/>
  <c r="A428" i="8"/>
  <c r="A429" i="8"/>
  <c r="A431" i="8"/>
  <c r="A432" i="8"/>
  <c r="A433" i="8"/>
  <c r="A434" i="8"/>
  <c r="A435" i="8"/>
  <c r="A436" i="8"/>
  <c r="A437" i="8"/>
  <c r="A438" i="8"/>
  <c r="A445" i="8"/>
  <c r="A447" i="8"/>
  <c r="A448" i="8"/>
  <c r="A450" i="8"/>
  <c r="A451" i="8"/>
  <c r="A452" i="8"/>
  <c r="A453" i="8"/>
  <c r="A454" i="8"/>
  <c r="A455" i="8"/>
  <c r="A456" i="8"/>
  <c r="A457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2" i="8"/>
  <c r="H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" i="3"/>
</calcChain>
</file>

<file path=xl/sharedStrings.xml><?xml version="1.0" encoding="utf-8"?>
<sst xmlns="http://schemas.openxmlformats.org/spreadsheetml/2006/main" count="2557" uniqueCount="94">
  <si>
    <t>Question</t>
  </si>
  <si>
    <t>Points Possible</t>
  </si>
  <si>
    <t>9a</t>
  </si>
  <si>
    <t>9b</t>
  </si>
  <si>
    <t>12a</t>
  </si>
  <si>
    <t>12b</t>
  </si>
  <si>
    <t>12c</t>
  </si>
  <si>
    <t>13a</t>
  </si>
  <si>
    <t>13b</t>
  </si>
  <si>
    <t>c</t>
  </si>
  <si>
    <t>correct answers</t>
  </si>
  <si>
    <t>b</t>
  </si>
  <si>
    <t>d</t>
  </si>
  <si>
    <t>a</t>
  </si>
  <si>
    <t>6b</t>
  </si>
  <si>
    <t>7b</t>
  </si>
  <si>
    <t>no answer</t>
  </si>
  <si>
    <t>CCGPS Standard</t>
  </si>
  <si>
    <t>Keyword</t>
  </si>
  <si>
    <t>Range</t>
  </si>
  <si>
    <t>Domain</t>
  </si>
  <si>
    <t>Roots</t>
  </si>
  <si>
    <t>Solve</t>
  </si>
  <si>
    <t>Inequality</t>
  </si>
  <si>
    <t>Extraneous</t>
  </si>
  <si>
    <t>Type</t>
  </si>
  <si>
    <t>Multiple Choice</t>
  </si>
  <si>
    <t>TRUE/FALSE</t>
  </si>
  <si>
    <t>Open Response</t>
  </si>
  <si>
    <t>Transformation</t>
  </si>
  <si>
    <t>Calculate</t>
  </si>
  <si>
    <t xml:space="preserve">MCC9-12.A.REI.2 </t>
  </si>
  <si>
    <t>MCC9-12.F.IF.5</t>
  </si>
  <si>
    <t>MCC9-12.F.IF.4</t>
  </si>
  <si>
    <t>MCC9-12.F.IF.7</t>
  </si>
  <si>
    <t>Unit</t>
  </si>
  <si>
    <t>Topic</t>
  </si>
  <si>
    <t>Radical Functions</t>
  </si>
  <si>
    <t>Year</t>
  </si>
  <si>
    <t>2014-2015</t>
  </si>
  <si>
    <t>Student Name</t>
  </si>
  <si>
    <t>FRL</t>
  </si>
  <si>
    <t>Special Ed</t>
  </si>
  <si>
    <t>ELL</t>
  </si>
  <si>
    <t>Gifted</t>
  </si>
  <si>
    <t>Student 01</t>
  </si>
  <si>
    <t>Student 02</t>
  </si>
  <si>
    <t>Student 03</t>
  </si>
  <si>
    <t>Student 04</t>
  </si>
  <si>
    <t>Student 05</t>
  </si>
  <si>
    <t>Student 06</t>
  </si>
  <si>
    <t>Student 07</t>
  </si>
  <si>
    <t>Student 08</t>
  </si>
  <si>
    <t>Student 09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</si>
  <si>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</si>
  <si>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</si>
  <si>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</si>
  <si>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</si>
  <si>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</si>
  <si>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</si>
  <si>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</si>
  <si>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</si>
  <si>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</si>
  <si>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</si>
  <si>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</si>
  <si>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</si>
  <si>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</si>
  <si>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</si>
  <si>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</si>
  <si>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Name</t>
  </si>
  <si>
    <t>Answer</t>
  </si>
  <si>
    <t>Sex</t>
  </si>
  <si>
    <t>Male</t>
  </si>
  <si>
    <t>Female</t>
  </si>
  <si>
    <t>Race</t>
  </si>
  <si>
    <t>Caucasian</t>
  </si>
  <si>
    <t>African American</t>
  </si>
  <si>
    <t>Hispanic</t>
  </si>
  <si>
    <t>Asian</t>
  </si>
  <si>
    <t>Item</t>
  </si>
  <si>
    <t>Unit 7 Test</t>
  </si>
  <si>
    <t>01.png</t>
  </si>
  <si>
    <t>Primary Key</t>
  </si>
  <si>
    <t>Correct Answer</t>
  </si>
  <si>
    <t>Possible Points</t>
  </si>
  <si>
    <t>Question - CCGPS Standard</t>
  </si>
  <si>
    <t>Question - Keyword</t>
  </si>
  <si>
    <t>Points Awarded to Student</t>
  </si>
  <si>
    <t>Yes</t>
  </si>
  <si>
    <t>No</t>
  </si>
  <si>
    <t>Customer</t>
  </si>
  <si>
    <t>Minutes Spent in Tutoring</t>
  </si>
  <si>
    <t>Extra Credit Points</t>
  </si>
  <si>
    <t>Minutes in Tutoring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</si>
</sst>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sz val="10"/>
      <color rgb="FF000000"/>
      <name val="Arial"/>
    </font>
    <font>
      <sz val="25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77" applyAlignment="1">
      <alignment wrapText="1"/>
    </xf>
    <xf numFmtId="9" fontId="0" fillId="0" borderId="0" xfId="87" applyFont="1" applyAlignment="1">
      <alignment wrapText="1"/>
    </xf>
    <xf numFmtId="0" fontId="5" fillId="0" borderId="0" xfId="0" quotePrefix="1" applyFont="1" applyAlignment="1">
      <alignment wrapText="1"/>
    </xf>
    <xf numFmtId="38" fontId="0" fillId="0" borderId="0" xfId="0" applyNumberFormat="1" applyAlignment="1">
      <alignment wrapText="1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/>
    <cellStyle name="Normal" xfId="0" builtinId="0"/>
    <cellStyle name="Percent" xfId="8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../Downloads/01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25" zoomScaleNormal="125" zoomScalePageLayoutView="125" workbookViewId="0">
      <selection activeCell="B1" sqref="B1:G25"/>
    </sheetView>
  </sheetViews>
  <sheetFormatPr baseColWidth="10" defaultRowHeight="12" x14ac:dyDescent="0"/>
  <cols>
    <col min="1" max="1" width="18.1640625" bestFit="1" customWidth="1"/>
    <col min="6" max="6" width="19.33203125" customWidth="1"/>
    <col min="7" max="7" width="11" bestFit="1" customWidth="1"/>
  </cols>
  <sheetData>
    <row r="1" spans="1:7">
      <c r="A1" t="s">
        <v>40</v>
      </c>
      <c r="B1" t="s">
        <v>42</v>
      </c>
      <c r="C1" t="s">
        <v>43</v>
      </c>
      <c r="D1" t="s">
        <v>44</v>
      </c>
      <c r="E1" t="s">
        <v>71</v>
      </c>
      <c r="F1" t="s">
        <v>74</v>
      </c>
      <c r="G1" t="s">
        <v>41</v>
      </c>
    </row>
    <row r="2" spans="1:7">
      <c r="A2" t="s">
        <v>45</v>
      </c>
      <c r="B2" t="s">
        <v>88</v>
      </c>
      <c r="C2" t="s">
        <v>89</v>
      </c>
      <c r="D2" t="s">
        <v>88</v>
      </c>
      <c r="E2" t="s">
        <v>72</v>
      </c>
      <c r="F2" t="s">
        <v>75</v>
      </c>
      <c r="G2" t="s">
        <v>88</v>
      </c>
    </row>
    <row r="3" spans="1:7">
      <c r="A3" t="s">
        <v>46</v>
      </c>
      <c r="B3" t="s">
        <v>89</v>
      </c>
      <c r="C3" t="s">
        <v>89</v>
      </c>
      <c r="D3" t="s">
        <v>88</v>
      </c>
      <c r="E3" t="s">
        <v>72</v>
      </c>
      <c r="F3" t="s">
        <v>76</v>
      </c>
      <c r="G3" t="s">
        <v>88</v>
      </c>
    </row>
    <row r="4" spans="1:7" ht="14" customHeight="1">
      <c r="A4" t="s">
        <v>47</v>
      </c>
      <c r="B4" t="s">
        <v>89</v>
      </c>
      <c r="C4" t="s">
        <v>89</v>
      </c>
      <c r="D4" t="s">
        <v>88</v>
      </c>
      <c r="E4" t="s">
        <v>73</v>
      </c>
      <c r="F4" t="s">
        <v>76</v>
      </c>
      <c r="G4" t="s">
        <v>88</v>
      </c>
    </row>
    <row r="5" spans="1:7">
      <c r="A5" t="s">
        <v>48</v>
      </c>
      <c r="B5" t="s">
        <v>89</v>
      </c>
      <c r="C5" t="s">
        <v>89</v>
      </c>
      <c r="D5" t="s">
        <v>89</v>
      </c>
      <c r="E5" t="s">
        <v>72</v>
      </c>
      <c r="F5" t="s">
        <v>77</v>
      </c>
      <c r="G5" t="s">
        <v>88</v>
      </c>
    </row>
    <row r="6" spans="1:7">
      <c r="A6" t="s">
        <v>49</v>
      </c>
      <c r="B6" t="s">
        <v>89</v>
      </c>
      <c r="C6" t="s">
        <v>89</v>
      </c>
      <c r="D6" t="s">
        <v>89</v>
      </c>
      <c r="E6" t="s">
        <v>73</v>
      </c>
      <c r="F6" t="s">
        <v>77</v>
      </c>
      <c r="G6" t="s">
        <v>88</v>
      </c>
    </row>
    <row r="7" spans="1:7">
      <c r="A7" t="s">
        <v>50</v>
      </c>
      <c r="B7" t="s">
        <v>89</v>
      </c>
      <c r="C7" t="s">
        <v>89</v>
      </c>
      <c r="D7" t="s">
        <v>89</v>
      </c>
      <c r="E7" t="s">
        <v>72</v>
      </c>
      <c r="F7" t="s">
        <v>75</v>
      </c>
      <c r="G7" t="s">
        <v>89</v>
      </c>
    </row>
    <row r="8" spans="1:7">
      <c r="A8" t="s">
        <v>51</v>
      </c>
      <c r="B8" t="s">
        <v>89</v>
      </c>
      <c r="C8" t="s">
        <v>89</v>
      </c>
      <c r="D8" t="s">
        <v>89</v>
      </c>
      <c r="E8" t="s">
        <v>72</v>
      </c>
      <c r="F8" t="s">
        <v>76</v>
      </c>
      <c r="G8" t="s">
        <v>88</v>
      </c>
    </row>
    <row r="9" spans="1:7">
      <c r="A9" t="s">
        <v>52</v>
      </c>
      <c r="B9" t="s">
        <v>88</v>
      </c>
      <c r="C9" t="s">
        <v>89</v>
      </c>
      <c r="D9" t="s">
        <v>89</v>
      </c>
      <c r="E9" t="s">
        <v>72</v>
      </c>
      <c r="F9" t="s">
        <v>77</v>
      </c>
      <c r="G9" t="s">
        <v>89</v>
      </c>
    </row>
    <row r="10" spans="1:7">
      <c r="A10" t="s">
        <v>53</v>
      </c>
      <c r="B10" t="s">
        <v>89</v>
      </c>
      <c r="C10" t="s">
        <v>89</v>
      </c>
      <c r="D10" t="s">
        <v>88</v>
      </c>
      <c r="E10" t="s">
        <v>72</v>
      </c>
      <c r="F10" t="s">
        <v>78</v>
      </c>
      <c r="G10" t="s">
        <v>88</v>
      </c>
    </row>
    <row r="11" spans="1:7">
      <c r="A11" t="s">
        <v>54</v>
      </c>
      <c r="B11" t="s">
        <v>89</v>
      </c>
      <c r="C11" t="s">
        <v>89</v>
      </c>
      <c r="D11" t="s">
        <v>88</v>
      </c>
      <c r="E11" t="s">
        <v>73</v>
      </c>
      <c r="F11" t="s">
        <v>75</v>
      </c>
      <c r="G11" t="s">
        <v>88</v>
      </c>
    </row>
    <row r="12" spans="1:7">
      <c r="A12" t="s">
        <v>55</v>
      </c>
      <c r="B12" t="s">
        <v>89</v>
      </c>
      <c r="C12" t="s">
        <v>89</v>
      </c>
      <c r="D12" t="s">
        <v>88</v>
      </c>
      <c r="E12" t="s">
        <v>73</v>
      </c>
      <c r="F12" t="s">
        <v>77</v>
      </c>
      <c r="G12" t="s">
        <v>88</v>
      </c>
    </row>
    <row r="13" spans="1:7">
      <c r="A13" t="s">
        <v>56</v>
      </c>
      <c r="B13" t="s">
        <v>89</v>
      </c>
      <c r="C13" t="s">
        <v>89</v>
      </c>
      <c r="D13" t="s">
        <v>88</v>
      </c>
      <c r="E13" t="s">
        <v>73</v>
      </c>
      <c r="F13" t="s">
        <v>76</v>
      </c>
      <c r="G13" t="s">
        <v>88</v>
      </c>
    </row>
    <row r="14" spans="1:7">
      <c r="A14" t="s">
        <v>57</v>
      </c>
      <c r="B14" t="s">
        <v>89</v>
      </c>
      <c r="C14" t="s">
        <v>88</v>
      </c>
      <c r="D14" t="s">
        <v>88</v>
      </c>
      <c r="E14" t="s">
        <v>73</v>
      </c>
      <c r="F14" t="s">
        <v>78</v>
      </c>
      <c r="G14" t="s">
        <v>89</v>
      </c>
    </row>
    <row r="15" spans="1:7">
      <c r="A15" t="s">
        <v>58</v>
      </c>
      <c r="B15" t="s">
        <v>89</v>
      </c>
      <c r="C15" t="s">
        <v>89</v>
      </c>
      <c r="D15" t="s">
        <v>88</v>
      </c>
      <c r="E15" t="s">
        <v>72</v>
      </c>
      <c r="F15" t="s">
        <v>77</v>
      </c>
      <c r="G15" t="s">
        <v>88</v>
      </c>
    </row>
    <row r="16" spans="1:7">
      <c r="A16" t="s">
        <v>59</v>
      </c>
      <c r="B16" t="s">
        <v>89</v>
      </c>
      <c r="C16" t="s">
        <v>89</v>
      </c>
      <c r="D16" t="s">
        <v>88</v>
      </c>
      <c r="E16" t="s">
        <v>73</v>
      </c>
      <c r="F16" t="s">
        <v>76</v>
      </c>
      <c r="G16" t="s">
        <v>88</v>
      </c>
    </row>
    <row r="17" spans="1:7">
      <c r="A17" t="s">
        <v>60</v>
      </c>
      <c r="B17" t="s">
        <v>89</v>
      </c>
      <c r="C17" t="s">
        <v>88</v>
      </c>
      <c r="D17" t="s">
        <v>88</v>
      </c>
      <c r="E17" t="s">
        <v>72</v>
      </c>
      <c r="F17" t="s">
        <v>77</v>
      </c>
      <c r="G17" t="s">
        <v>88</v>
      </c>
    </row>
    <row r="18" spans="1:7">
      <c r="A18" t="s">
        <v>61</v>
      </c>
      <c r="B18" t="s">
        <v>89</v>
      </c>
      <c r="C18" t="s">
        <v>89</v>
      </c>
      <c r="D18" t="s">
        <v>88</v>
      </c>
      <c r="E18" t="s">
        <v>73</v>
      </c>
      <c r="F18" t="s">
        <v>75</v>
      </c>
      <c r="G18" t="s">
        <v>89</v>
      </c>
    </row>
    <row r="19" spans="1:7">
      <c r="A19" t="s">
        <v>62</v>
      </c>
      <c r="B19" t="s">
        <v>89</v>
      </c>
      <c r="C19" t="s">
        <v>89</v>
      </c>
      <c r="D19" t="s">
        <v>88</v>
      </c>
      <c r="E19" t="s">
        <v>72</v>
      </c>
      <c r="F19" t="s">
        <v>78</v>
      </c>
      <c r="G19" t="s">
        <v>89</v>
      </c>
    </row>
    <row r="20" spans="1:7">
      <c r="A20" t="s">
        <v>63</v>
      </c>
      <c r="B20" t="s">
        <v>89</v>
      </c>
      <c r="C20" t="s">
        <v>89</v>
      </c>
      <c r="D20" t="s">
        <v>88</v>
      </c>
      <c r="E20" t="s">
        <v>73</v>
      </c>
      <c r="F20" t="s">
        <v>75</v>
      </c>
      <c r="G20" t="s">
        <v>88</v>
      </c>
    </row>
    <row r="21" spans="1:7">
      <c r="A21" t="s">
        <v>64</v>
      </c>
      <c r="B21" t="s">
        <v>89</v>
      </c>
      <c r="C21" t="s">
        <v>89</v>
      </c>
      <c r="D21" t="s">
        <v>88</v>
      </c>
      <c r="E21" t="s">
        <v>73</v>
      </c>
      <c r="F21" t="s">
        <v>76</v>
      </c>
      <c r="G21" t="s">
        <v>88</v>
      </c>
    </row>
    <row r="22" spans="1:7">
      <c r="A22" t="s">
        <v>65</v>
      </c>
      <c r="B22" t="s">
        <v>89</v>
      </c>
      <c r="C22" t="s">
        <v>89</v>
      </c>
      <c r="D22" t="s">
        <v>89</v>
      </c>
      <c r="E22" t="s">
        <v>73</v>
      </c>
      <c r="F22" t="s">
        <v>76</v>
      </c>
      <c r="G22" t="s">
        <v>88</v>
      </c>
    </row>
    <row r="23" spans="1:7">
      <c r="A23" t="s">
        <v>66</v>
      </c>
      <c r="B23" t="s">
        <v>89</v>
      </c>
      <c r="C23" t="s">
        <v>89</v>
      </c>
      <c r="D23" t="s">
        <v>88</v>
      </c>
      <c r="E23" t="s">
        <v>72</v>
      </c>
      <c r="F23" t="s">
        <v>75</v>
      </c>
      <c r="G23" t="s">
        <v>89</v>
      </c>
    </row>
    <row r="24" spans="1:7">
      <c r="A24" t="s">
        <v>67</v>
      </c>
      <c r="B24" t="s">
        <v>88</v>
      </c>
      <c r="C24" t="s">
        <v>89</v>
      </c>
      <c r="D24" t="s">
        <v>89</v>
      </c>
      <c r="E24" t="s">
        <v>73</v>
      </c>
      <c r="F24" t="s">
        <v>76</v>
      </c>
      <c r="G24" t="s">
        <v>88</v>
      </c>
    </row>
    <row r="25" spans="1:7">
      <c r="A25" t="s">
        <v>68</v>
      </c>
      <c r="B25" t="s">
        <v>89</v>
      </c>
      <c r="C25" t="s">
        <v>89</v>
      </c>
      <c r="D25" t="s">
        <v>88</v>
      </c>
      <c r="E25" t="s">
        <v>73</v>
      </c>
      <c r="F25" t="s">
        <v>76</v>
      </c>
      <c r="G25" t="s">
        <v>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25" zoomScaleNormal="125" zoomScalePageLayoutView="125" workbookViewId="0">
      <selection activeCell="I1" sqref="I1"/>
    </sheetView>
  </sheetViews>
  <sheetFormatPr baseColWidth="10" defaultRowHeight="12" x14ac:dyDescent="0"/>
  <cols>
    <col min="1" max="1" width="12" bestFit="1" customWidth="1"/>
    <col min="4" max="4" width="21" customWidth="1"/>
    <col min="5" max="7" width="10.83203125" style="1"/>
    <col min="8" max="8" width="21.33203125" customWidth="1"/>
    <col min="9" max="9" width="15.33203125" customWidth="1"/>
    <col min="10" max="10" width="17.83203125" customWidth="1"/>
    <col min="11" max="11" width="56.1640625" customWidth="1"/>
  </cols>
  <sheetData>
    <row r="1" spans="1:11" ht="24">
      <c r="A1" t="s">
        <v>82</v>
      </c>
      <c r="B1" t="s">
        <v>38</v>
      </c>
      <c r="C1" t="s">
        <v>35</v>
      </c>
      <c r="D1" t="s">
        <v>36</v>
      </c>
      <c r="E1" s="1" t="s">
        <v>0</v>
      </c>
      <c r="F1" s="1" t="s">
        <v>10</v>
      </c>
      <c r="G1" s="1" t="s">
        <v>1</v>
      </c>
      <c r="H1" t="s">
        <v>17</v>
      </c>
      <c r="I1" t="s">
        <v>18</v>
      </c>
      <c r="J1" t="s">
        <v>25</v>
      </c>
      <c r="K1" t="s">
        <v>0</v>
      </c>
    </row>
    <row r="2" spans="1:11">
      <c r="A2" t="str">
        <f>CONCATENATE( C2,E2)</f>
        <v>Unit 7 Test1</v>
      </c>
      <c r="B2" t="s">
        <v>39</v>
      </c>
      <c r="C2" s="2" t="s">
        <v>80</v>
      </c>
      <c r="D2" t="s">
        <v>37</v>
      </c>
      <c r="E2" s="1">
        <v>1</v>
      </c>
      <c r="F2" s="1" t="s">
        <v>9</v>
      </c>
      <c r="G2" s="1">
        <v>2</v>
      </c>
      <c r="H2" t="s">
        <v>33</v>
      </c>
      <c r="I2" t="s">
        <v>19</v>
      </c>
      <c r="J2" t="s">
        <v>26</v>
      </c>
      <c r="K2" s="3" t="s">
        <v>81</v>
      </c>
    </row>
    <row r="3" spans="1:11">
      <c r="A3" t="str">
        <f t="shared" ref="A3:A20" si="0">CONCATENATE( C3,E3)</f>
        <v>Unit 7 Test2</v>
      </c>
      <c r="B3" t="s">
        <v>39</v>
      </c>
      <c r="C3" s="2" t="s">
        <v>80</v>
      </c>
      <c r="D3" t="s">
        <v>37</v>
      </c>
      <c r="E3" s="1">
        <v>2</v>
      </c>
      <c r="F3" s="1" t="s">
        <v>11</v>
      </c>
      <c r="G3" s="1">
        <v>2</v>
      </c>
      <c r="H3" t="s">
        <v>32</v>
      </c>
      <c r="I3" t="s">
        <v>20</v>
      </c>
      <c r="J3" t="s">
        <v>26</v>
      </c>
    </row>
    <row r="4" spans="1:11">
      <c r="A4" t="str">
        <f t="shared" si="0"/>
        <v>Unit 7 Test3</v>
      </c>
      <c r="B4" t="s">
        <v>39</v>
      </c>
      <c r="C4" s="2" t="s">
        <v>80</v>
      </c>
      <c r="D4" t="s">
        <v>37</v>
      </c>
      <c r="E4" s="1">
        <v>3</v>
      </c>
      <c r="F4" s="1" t="s">
        <v>12</v>
      </c>
      <c r="G4" s="1">
        <v>2</v>
      </c>
      <c r="H4" t="s">
        <v>33</v>
      </c>
      <c r="I4" t="s">
        <v>21</v>
      </c>
      <c r="J4" t="s">
        <v>26</v>
      </c>
    </row>
    <row r="5" spans="1:11">
      <c r="A5" t="str">
        <f t="shared" si="0"/>
        <v>Unit 7 Test4</v>
      </c>
      <c r="B5" t="s">
        <v>39</v>
      </c>
      <c r="C5" s="2" t="s">
        <v>80</v>
      </c>
      <c r="D5" t="s">
        <v>37</v>
      </c>
      <c r="E5" s="1">
        <v>4</v>
      </c>
      <c r="F5" s="1" t="s">
        <v>13</v>
      </c>
      <c r="G5" s="1">
        <v>2</v>
      </c>
      <c r="H5" t="s">
        <v>31</v>
      </c>
      <c r="I5" t="s">
        <v>22</v>
      </c>
      <c r="J5" t="s">
        <v>26</v>
      </c>
    </row>
    <row r="6" spans="1:11">
      <c r="A6" t="str">
        <f t="shared" si="0"/>
        <v>Unit 7 Test5</v>
      </c>
      <c r="B6" t="s">
        <v>39</v>
      </c>
      <c r="C6" s="2" t="s">
        <v>80</v>
      </c>
      <c r="D6" t="s">
        <v>37</v>
      </c>
      <c r="E6" s="1">
        <v>5</v>
      </c>
      <c r="F6" s="1" t="s">
        <v>11</v>
      </c>
      <c r="G6" s="1">
        <v>2</v>
      </c>
      <c r="H6" t="s">
        <v>31</v>
      </c>
      <c r="I6" t="s">
        <v>23</v>
      </c>
      <c r="J6" t="s">
        <v>26</v>
      </c>
    </row>
    <row r="7" spans="1:11">
      <c r="A7" t="str">
        <f t="shared" si="0"/>
        <v>Unit 7 Test6</v>
      </c>
      <c r="B7" t="s">
        <v>39</v>
      </c>
      <c r="C7" s="2" t="s">
        <v>80</v>
      </c>
      <c r="D7" t="s">
        <v>37</v>
      </c>
      <c r="E7" s="1">
        <v>6</v>
      </c>
      <c r="F7" s="1" t="b">
        <v>1</v>
      </c>
      <c r="G7" s="1">
        <v>1</v>
      </c>
      <c r="H7" t="s">
        <v>31</v>
      </c>
      <c r="I7" t="s">
        <v>24</v>
      </c>
      <c r="J7" t="s">
        <v>27</v>
      </c>
    </row>
    <row r="8" spans="1:11">
      <c r="A8" t="str">
        <f t="shared" si="0"/>
        <v>Unit 7 Test6b</v>
      </c>
      <c r="B8" t="s">
        <v>39</v>
      </c>
      <c r="C8" s="2" t="s">
        <v>80</v>
      </c>
      <c r="D8" t="s">
        <v>37</v>
      </c>
      <c r="E8" s="1" t="s">
        <v>14</v>
      </c>
      <c r="F8" s="1">
        <v>1</v>
      </c>
      <c r="G8" s="1">
        <v>1</v>
      </c>
      <c r="H8" t="s">
        <v>31</v>
      </c>
      <c r="I8" t="s">
        <v>24</v>
      </c>
      <c r="J8" t="s">
        <v>28</v>
      </c>
    </row>
    <row r="9" spans="1:11">
      <c r="A9" t="str">
        <f t="shared" si="0"/>
        <v>Unit 7 Test7</v>
      </c>
      <c r="B9" t="s">
        <v>39</v>
      </c>
      <c r="C9" s="2" t="s">
        <v>80</v>
      </c>
      <c r="D9" t="s">
        <v>37</v>
      </c>
      <c r="E9" s="1">
        <v>7</v>
      </c>
      <c r="F9" s="1" t="b">
        <v>0</v>
      </c>
      <c r="G9" s="1">
        <v>1</v>
      </c>
      <c r="H9" t="s">
        <v>32</v>
      </c>
      <c r="I9" t="s">
        <v>20</v>
      </c>
      <c r="J9" t="s">
        <v>27</v>
      </c>
    </row>
    <row r="10" spans="1:11">
      <c r="A10" t="str">
        <f t="shared" si="0"/>
        <v>Unit 7 Test7b</v>
      </c>
      <c r="B10" t="s">
        <v>39</v>
      </c>
      <c r="C10" s="2" t="s">
        <v>80</v>
      </c>
      <c r="D10" t="s">
        <v>37</v>
      </c>
      <c r="E10" s="1" t="s">
        <v>15</v>
      </c>
      <c r="F10" s="1">
        <v>1</v>
      </c>
      <c r="G10" s="1">
        <v>1</v>
      </c>
      <c r="H10" t="s">
        <v>34</v>
      </c>
      <c r="I10" t="s">
        <v>29</v>
      </c>
      <c r="J10" t="s">
        <v>28</v>
      </c>
    </row>
    <row r="11" spans="1:11">
      <c r="A11" t="str">
        <f t="shared" si="0"/>
        <v>Unit 7 Test8</v>
      </c>
      <c r="B11" t="s">
        <v>39</v>
      </c>
      <c r="C11" s="2" t="s">
        <v>80</v>
      </c>
      <c r="D11" t="s">
        <v>37</v>
      </c>
      <c r="E11" s="1">
        <v>8</v>
      </c>
      <c r="F11" s="1">
        <v>4</v>
      </c>
      <c r="G11" s="1">
        <v>4</v>
      </c>
      <c r="H11" t="s">
        <v>34</v>
      </c>
      <c r="I11" t="s">
        <v>29</v>
      </c>
      <c r="J11" t="s">
        <v>28</v>
      </c>
    </row>
    <row r="12" spans="1:11" ht="29">
      <c r="A12" t="str">
        <f t="shared" si="0"/>
        <v>Unit 7 Test9a</v>
      </c>
      <c r="B12" t="s">
        <v>39</v>
      </c>
      <c r="C12" s="2" t="s">
        <v>80</v>
      </c>
      <c r="D12" t="s">
        <v>37</v>
      </c>
      <c r="E12" s="1" t="s">
        <v>2</v>
      </c>
      <c r="F12" s="1" t="s">
        <v>13</v>
      </c>
      <c r="G12" s="1">
        <v>2</v>
      </c>
      <c r="H12" t="s">
        <v>34</v>
      </c>
      <c r="I12" t="s">
        <v>29</v>
      </c>
      <c r="J12" t="s">
        <v>26</v>
      </c>
      <c r="K12" s="5"/>
    </row>
    <row r="13" spans="1:11">
      <c r="A13" t="str">
        <f t="shared" si="0"/>
        <v>Unit 7 Test9b</v>
      </c>
      <c r="B13" t="s">
        <v>39</v>
      </c>
      <c r="C13" s="2" t="s">
        <v>80</v>
      </c>
      <c r="D13" t="s">
        <v>37</v>
      </c>
      <c r="E13" s="1" t="s">
        <v>3</v>
      </c>
      <c r="F13" s="1">
        <v>4</v>
      </c>
      <c r="G13" s="1">
        <v>4</v>
      </c>
      <c r="H13" t="s">
        <v>34</v>
      </c>
      <c r="I13" t="s">
        <v>29</v>
      </c>
      <c r="J13" t="s">
        <v>28</v>
      </c>
    </row>
    <row r="14" spans="1:11">
      <c r="A14" t="str">
        <f t="shared" si="0"/>
        <v>Unit 7 Test10</v>
      </c>
      <c r="B14" t="s">
        <v>39</v>
      </c>
      <c r="C14" s="2" t="s">
        <v>80</v>
      </c>
      <c r="D14" t="s">
        <v>37</v>
      </c>
      <c r="E14" s="1">
        <v>10</v>
      </c>
      <c r="F14" s="1">
        <v>4</v>
      </c>
      <c r="G14" s="1">
        <v>4</v>
      </c>
      <c r="H14" t="s">
        <v>31</v>
      </c>
      <c r="I14" t="s">
        <v>24</v>
      </c>
      <c r="J14" t="s">
        <v>28</v>
      </c>
    </row>
    <row r="15" spans="1:11">
      <c r="A15" t="str">
        <f t="shared" si="0"/>
        <v>Unit 7 Test11</v>
      </c>
      <c r="B15" t="s">
        <v>39</v>
      </c>
      <c r="C15" s="2" t="s">
        <v>80</v>
      </c>
      <c r="D15" t="s">
        <v>37</v>
      </c>
      <c r="E15" s="1">
        <v>11</v>
      </c>
      <c r="F15" s="1">
        <v>4</v>
      </c>
      <c r="G15" s="1">
        <v>4</v>
      </c>
      <c r="H15" t="s">
        <v>32</v>
      </c>
      <c r="I15" t="s">
        <v>20</v>
      </c>
      <c r="J15" t="s">
        <v>28</v>
      </c>
    </row>
    <row r="16" spans="1:11">
      <c r="A16" t="str">
        <f t="shared" si="0"/>
        <v>Unit 7 Test12a</v>
      </c>
      <c r="B16" t="s">
        <v>39</v>
      </c>
      <c r="C16" s="2" t="s">
        <v>80</v>
      </c>
      <c r="D16" t="s">
        <v>37</v>
      </c>
      <c r="E16" s="1" t="s">
        <v>4</v>
      </c>
      <c r="F16" s="1">
        <v>4</v>
      </c>
      <c r="G16" s="1">
        <v>4</v>
      </c>
      <c r="H16" t="s">
        <v>32</v>
      </c>
      <c r="I16" t="s">
        <v>20</v>
      </c>
      <c r="J16" t="s">
        <v>30</v>
      </c>
    </row>
    <row r="17" spans="1:10">
      <c r="A17" t="str">
        <f t="shared" si="0"/>
        <v>Unit 7 Test12b</v>
      </c>
      <c r="B17" t="s">
        <v>39</v>
      </c>
      <c r="C17" s="2" t="s">
        <v>80</v>
      </c>
      <c r="D17" t="s">
        <v>37</v>
      </c>
      <c r="E17" s="1" t="s">
        <v>5</v>
      </c>
      <c r="F17" s="1">
        <v>2</v>
      </c>
      <c r="G17" s="1">
        <v>2</v>
      </c>
      <c r="H17" t="s">
        <v>33</v>
      </c>
      <c r="I17" t="s">
        <v>19</v>
      </c>
      <c r="J17" t="s">
        <v>30</v>
      </c>
    </row>
    <row r="18" spans="1:10">
      <c r="A18" t="str">
        <f t="shared" si="0"/>
        <v>Unit 7 Test12c</v>
      </c>
      <c r="B18" t="s">
        <v>39</v>
      </c>
      <c r="C18" s="2" t="s">
        <v>80</v>
      </c>
      <c r="D18" t="s">
        <v>37</v>
      </c>
      <c r="E18" s="1" t="s">
        <v>6</v>
      </c>
      <c r="F18" s="1">
        <v>4</v>
      </c>
      <c r="G18" s="1">
        <v>4</v>
      </c>
      <c r="H18" t="s">
        <v>31</v>
      </c>
      <c r="I18" t="s">
        <v>22</v>
      </c>
      <c r="J18" t="s">
        <v>30</v>
      </c>
    </row>
    <row r="19" spans="1:10">
      <c r="A19" t="str">
        <f t="shared" si="0"/>
        <v>Unit 7 Test13a</v>
      </c>
      <c r="B19" t="s">
        <v>39</v>
      </c>
      <c r="C19" s="2" t="s">
        <v>80</v>
      </c>
      <c r="D19" t="s">
        <v>37</v>
      </c>
      <c r="E19" s="1" t="s">
        <v>7</v>
      </c>
      <c r="F19" s="1">
        <v>4</v>
      </c>
      <c r="G19" s="1">
        <v>4</v>
      </c>
      <c r="H19" t="s">
        <v>31</v>
      </c>
      <c r="I19" t="s">
        <v>22</v>
      </c>
      <c r="J19" t="s">
        <v>30</v>
      </c>
    </row>
    <row r="20" spans="1:10">
      <c r="A20" t="str">
        <f t="shared" si="0"/>
        <v>Unit 7 Test13b</v>
      </c>
      <c r="B20" t="s">
        <v>39</v>
      </c>
      <c r="C20" s="2" t="s">
        <v>80</v>
      </c>
      <c r="D20" t="s">
        <v>37</v>
      </c>
      <c r="E20" s="1" t="s">
        <v>8</v>
      </c>
      <c r="F20" s="1">
        <v>4</v>
      </c>
      <c r="G20" s="1">
        <v>4</v>
      </c>
      <c r="H20" t="s">
        <v>31</v>
      </c>
      <c r="I20" t="s">
        <v>23</v>
      </c>
      <c r="J20" t="s">
        <v>30</v>
      </c>
    </row>
  </sheetData>
  <hyperlinks>
    <hyperlink ref="K2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6"/>
  <sheetViews>
    <sheetView tabSelected="1" zoomScale="125" zoomScaleNormal="125" zoomScalePageLayoutView="125" workbookViewId="0">
      <selection activeCell="A3" sqref="A3"/>
    </sheetView>
  </sheetViews>
  <sheetFormatPr baseColWidth="10" defaultRowHeight="12" x14ac:dyDescent="0"/>
  <cols>
    <col min="1" max="1" width="12" bestFit="1" customWidth="1"/>
    <col min="4" max="4" width="8" customWidth="1"/>
    <col min="5" max="5" width="9" style="1" bestFit="1" customWidth="1"/>
    <col min="6" max="6" width="12.6640625" bestFit="1" customWidth="1"/>
    <col min="7" max="7" width="13.33203125" customWidth="1"/>
    <col min="8" max="8" width="18.33203125" customWidth="1"/>
    <col min="12" max="12" width="24.5" customWidth="1"/>
    <col min="14" max="14" width="20.83203125" customWidth="1"/>
    <col min="15" max="15" width="17.33203125" customWidth="1"/>
  </cols>
  <sheetData>
    <row r="1" spans="1:15" ht="24">
      <c r="A1" t="s">
        <v>82</v>
      </c>
      <c r="B1" t="s">
        <v>69</v>
      </c>
      <c r="C1" t="s">
        <v>79</v>
      </c>
      <c r="D1" t="s">
        <v>0</v>
      </c>
      <c r="E1" s="1" t="s">
        <v>70</v>
      </c>
      <c r="F1" t="s">
        <v>83</v>
      </c>
      <c r="G1" t="s">
        <v>84</v>
      </c>
      <c r="H1" t="s">
        <v>87</v>
      </c>
      <c r="I1" t="s">
        <v>43</v>
      </c>
      <c r="J1" t="s">
        <v>44</v>
      </c>
      <c r="K1" t="s">
        <v>71</v>
      </c>
      <c r="L1" t="s">
        <v>74</v>
      </c>
      <c r="M1" t="s">
        <v>41</v>
      </c>
      <c r="N1" t="s">
        <v>85</v>
      </c>
      <c r="O1" t="s">
        <v>86</v>
      </c>
    </row>
    <row r="2" spans="1:15">
      <c r="A2" t="str">
        <f>CONCATENATE(C2, D2)</f>
        <v>Unit 7 Test1</v>
      </c>
      <c r="B2" s="2" t="s">
        <v>45</v>
      </c>
      <c r="C2" s="2" t="s">
        <v>80</v>
      </c>
      <c r="D2" s="2">
        <v>1</v>
      </c>
      <c r="E2" s="1" t="str">
        <f>HLOOKUP(B2, test7, 2, FALSE)</f>
        <v>c</v>
      </c>
      <c r="F2" s="1" t="str">
        <f t="shared" ref="F2:F65" si="0">IF(ISNUMBER(E2)=FALSE, VLOOKUP(A2, key, 6, FALSE), E2)</f>
        <v>c</v>
      </c>
      <c r="G2" s="1">
        <f t="shared" ref="G2:G65" si="1">VLOOKUP(A2, key,7, FALSE)</f>
        <v>2</v>
      </c>
      <c r="H2">
        <f t="shared" ref="H2:H65" si="2">IF(ISNUMBER(F2),F2,IF(E2=F2,VLOOKUP(A2,key,7),0))</f>
        <v>2</v>
      </c>
      <c r="I2" s="1" t="str">
        <f>VLOOKUP($B2, students, 3, FALSE)</f>
        <v>No</v>
      </c>
      <c r="J2" s="1" t="str">
        <f>VLOOKUP($B2, students, 4, FALSE)</f>
        <v>Yes</v>
      </c>
      <c r="K2" s="1" t="str">
        <f>VLOOKUP($B2, students, 5, FALSE)</f>
        <v>Male</v>
      </c>
      <c r="L2" s="1" t="str">
        <f>VLOOKUP($B2, students, 6, FALSE)</f>
        <v>Caucasian</v>
      </c>
      <c r="M2" s="1" t="str">
        <f>VLOOKUP($B2, students, 7, FALSE)</f>
        <v>Yes</v>
      </c>
      <c r="N2" t="s">
        <v>33</v>
      </c>
      <c r="O2" t="s">
        <v>19</v>
      </c>
    </row>
    <row r="3" spans="1:15">
      <c r="A3" t="str">
        <f t="shared" ref="A3:A66" si="3">CONCATENATE(C3, D3)</f>
        <v>Unit 7 Test2</v>
      </c>
      <c r="B3" s="2" t="s">
        <v>45</v>
      </c>
      <c r="C3" s="2" t="s">
        <v>80</v>
      </c>
      <c r="D3" s="2">
        <v>2</v>
      </c>
      <c r="E3" s="1" t="str">
        <f>HLOOKUP(B3, test7, 3, FALSE)</f>
        <v>b</v>
      </c>
      <c r="F3" s="1" t="str">
        <f t="shared" si="0"/>
        <v>b</v>
      </c>
      <c r="G3" s="1">
        <f t="shared" si="1"/>
        <v>2</v>
      </c>
      <c r="H3">
        <f t="shared" si="2"/>
        <v>2</v>
      </c>
      <c r="I3" s="1" t="str">
        <f>VLOOKUP($B3, students, 3, FALSE)</f>
        <v>No</v>
      </c>
      <c r="J3" s="1" t="str">
        <f>VLOOKUP($B3, students, 4, FALSE)</f>
        <v>Yes</v>
      </c>
      <c r="K3" s="1" t="str">
        <f>VLOOKUP($B3, students, 5, FALSE)</f>
        <v>Male</v>
      </c>
      <c r="L3" s="1" t="str">
        <f>VLOOKUP($B3, students, 6, FALSE)</f>
        <v>Caucasian</v>
      </c>
      <c r="M3" s="1" t="str">
        <f>VLOOKUP($B3, students, 7, FALSE)</f>
        <v>Yes</v>
      </c>
      <c r="N3" t="s">
        <v>32</v>
      </c>
      <c r="O3" t="s">
        <v>20</v>
      </c>
    </row>
    <row r="4" spans="1:15">
      <c r="A4" t="str">
        <f t="shared" si="3"/>
        <v>Unit 7 Test3</v>
      </c>
      <c r="B4" s="2" t="s">
        <v>45</v>
      </c>
      <c r="C4" s="2" t="s">
        <v>80</v>
      </c>
      <c r="D4" s="2">
        <v>3</v>
      </c>
      <c r="E4" s="1" t="str">
        <f>HLOOKUP(B4, test7, 4, FALSE)</f>
        <v>d</v>
      </c>
      <c r="F4" s="1" t="str">
        <f t="shared" si="0"/>
        <v>d</v>
      </c>
      <c r="G4" s="1">
        <f t="shared" si="1"/>
        <v>2</v>
      </c>
      <c r="H4">
        <f t="shared" si="2"/>
        <v>2</v>
      </c>
      <c r="I4" s="1" t="str">
        <f>VLOOKUP($B4, students, 3, FALSE)</f>
        <v>No</v>
      </c>
      <c r="J4" s="1" t="str">
        <f>VLOOKUP($B4, students, 4, FALSE)</f>
        <v>Yes</v>
      </c>
      <c r="K4" s="1" t="str">
        <f>VLOOKUP($B4, students, 5, FALSE)</f>
        <v>Male</v>
      </c>
      <c r="L4" s="1" t="str">
        <f>VLOOKUP($B4, students, 6, FALSE)</f>
        <v>Caucasian</v>
      </c>
      <c r="M4" s="1" t="str">
        <f>VLOOKUP($B4, students, 7, FALSE)</f>
        <v>Yes</v>
      </c>
      <c r="N4" t="s">
        <v>33</v>
      </c>
      <c r="O4" t="s">
        <v>21</v>
      </c>
    </row>
    <row r="5" spans="1:15">
      <c r="A5" t="str">
        <f t="shared" si="3"/>
        <v>Unit 7 Test4</v>
      </c>
      <c r="B5" s="2" t="s">
        <v>45</v>
      </c>
      <c r="C5" s="2" t="s">
        <v>80</v>
      </c>
      <c r="D5" s="2">
        <v>4</v>
      </c>
      <c r="E5" s="1" t="str">
        <f>HLOOKUP(B5, test7, 5, FALSE)</f>
        <v>a</v>
      </c>
      <c r="F5" s="1" t="str">
        <f t="shared" si="0"/>
        <v>a</v>
      </c>
      <c r="G5" s="1">
        <f t="shared" si="1"/>
        <v>2</v>
      </c>
      <c r="H5">
        <f t="shared" si="2"/>
        <v>2</v>
      </c>
      <c r="I5" s="1" t="str">
        <f>VLOOKUP($B5, students, 3, FALSE)</f>
        <v>No</v>
      </c>
      <c r="J5" s="1" t="str">
        <f>VLOOKUP($B5, students, 4, FALSE)</f>
        <v>Yes</v>
      </c>
      <c r="K5" s="1" t="str">
        <f>VLOOKUP($B5, students, 5, FALSE)</f>
        <v>Male</v>
      </c>
      <c r="L5" s="1" t="str">
        <f>VLOOKUP($B5, students, 6, FALSE)</f>
        <v>Caucasian</v>
      </c>
      <c r="M5" s="1" t="str">
        <f>VLOOKUP($B5, students, 7, FALSE)</f>
        <v>Yes</v>
      </c>
      <c r="N5" t="s">
        <v>31</v>
      </c>
      <c r="O5" t="s">
        <v>22</v>
      </c>
    </row>
    <row r="6" spans="1:15">
      <c r="A6" t="str">
        <f t="shared" si="3"/>
        <v>Unit 7 Test5</v>
      </c>
      <c r="B6" s="2" t="s">
        <v>45</v>
      </c>
      <c r="C6" s="2" t="s">
        <v>80</v>
      </c>
      <c r="D6" s="2">
        <v>5</v>
      </c>
      <c r="E6" s="1" t="str">
        <f>HLOOKUP(B6, test7, 6, FALSE)</f>
        <v>b</v>
      </c>
      <c r="F6" s="1" t="str">
        <f t="shared" si="0"/>
        <v>b</v>
      </c>
      <c r="G6" s="1">
        <f t="shared" si="1"/>
        <v>2</v>
      </c>
      <c r="H6">
        <f t="shared" si="2"/>
        <v>2</v>
      </c>
      <c r="I6" s="1" t="str">
        <f>VLOOKUP($B6, students, 3, FALSE)</f>
        <v>No</v>
      </c>
      <c r="J6" s="1" t="str">
        <f>VLOOKUP($B6, students, 4, FALSE)</f>
        <v>Yes</v>
      </c>
      <c r="K6" s="1" t="str">
        <f>VLOOKUP($B6, students, 5, FALSE)</f>
        <v>Male</v>
      </c>
      <c r="L6" s="1" t="str">
        <f>VLOOKUP($B6, students, 6, FALSE)</f>
        <v>Caucasian</v>
      </c>
      <c r="M6" s="1" t="str">
        <f>VLOOKUP($B6, students, 7, FALSE)</f>
        <v>Yes</v>
      </c>
      <c r="N6" t="s">
        <v>31</v>
      </c>
      <c r="O6" t="s">
        <v>23</v>
      </c>
    </row>
    <row r="7" spans="1:15">
      <c r="A7" t="str">
        <f t="shared" si="3"/>
        <v>Unit 7 Test6</v>
      </c>
      <c r="B7" s="2" t="s">
        <v>45</v>
      </c>
      <c r="C7" s="2" t="s">
        <v>80</v>
      </c>
      <c r="D7" s="2">
        <v>6</v>
      </c>
      <c r="E7" s="1" t="b">
        <f>HLOOKUP(B7, test7, 7, FALSE)</f>
        <v>1</v>
      </c>
      <c r="F7" s="1" t="b">
        <f t="shared" si="0"/>
        <v>1</v>
      </c>
      <c r="G7" s="1">
        <f t="shared" si="1"/>
        <v>1</v>
      </c>
      <c r="H7">
        <f t="shared" si="2"/>
        <v>1</v>
      </c>
      <c r="I7" s="1" t="str">
        <f>VLOOKUP($B7, students, 3, FALSE)</f>
        <v>No</v>
      </c>
      <c r="J7" s="1" t="str">
        <f>VLOOKUP($B7, students, 4, FALSE)</f>
        <v>Yes</v>
      </c>
      <c r="K7" s="1" t="str">
        <f>VLOOKUP($B7, students, 5, FALSE)</f>
        <v>Male</v>
      </c>
      <c r="L7" s="1" t="str">
        <f>VLOOKUP($B7, students, 6, FALSE)</f>
        <v>Caucasian</v>
      </c>
      <c r="M7" s="1" t="str">
        <f>VLOOKUP($B7, students, 7, FALSE)</f>
        <v>Yes</v>
      </c>
      <c r="N7" t="s">
        <v>31</v>
      </c>
      <c r="O7" t="s">
        <v>24</v>
      </c>
    </row>
    <row r="8" spans="1:15">
      <c r="A8" t="str">
        <f t="shared" si="3"/>
        <v>Unit 7 Test6b</v>
      </c>
      <c r="B8" s="2" t="s">
        <v>45</v>
      </c>
      <c r="C8" s="2" t="s">
        <v>80</v>
      </c>
      <c r="D8" s="2" t="s">
        <v>14</v>
      </c>
      <c r="E8" s="1">
        <f>HLOOKUP(B8, test7, 8, FALSE)</f>
        <v>1</v>
      </c>
      <c r="F8" s="1">
        <f t="shared" si="0"/>
        <v>1</v>
      </c>
      <c r="G8" s="1">
        <f t="shared" si="1"/>
        <v>1</v>
      </c>
      <c r="H8">
        <f t="shared" si="2"/>
        <v>1</v>
      </c>
      <c r="I8" s="1" t="str">
        <f>VLOOKUP($B8, students, 3, FALSE)</f>
        <v>No</v>
      </c>
      <c r="J8" s="1" t="str">
        <f>VLOOKUP($B8, students, 4, FALSE)</f>
        <v>Yes</v>
      </c>
      <c r="K8" s="1" t="str">
        <f>VLOOKUP($B8, students, 5, FALSE)</f>
        <v>Male</v>
      </c>
      <c r="L8" s="1" t="str">
        <f>VLOOKUP($B8, students, 6, FALSE)</f>
        <v>Caucasian</v>
      </c>
      <c r="M8" s="1" t="str">
        <f>VLOOKUP($B8, students, 7, FALSE)</f>
        <v>Yes</v>
      </c>
      <c r="N8" t="s">
        <v>31</v>
      </c>
      <c r="O8" t="s">
        <v>24</v>
      </c>
    </row>
    <row r="9" spans="1:15">
      <c r="A9" t="str">
        <f t="shared" si="3"/>
        <v>Unit 7 Test7</v>
      </c>
      <c r="B9" s="2" t="s">
        <v>45</v>
      </c>
      <c r="C9" s="2" t="s">
        <v>80</v>
      </c>
      <c r="D9" s="2">
        <v>7</v>
      </c>
      <c r="E9" s="1" t="b">
        <f>HLOOKUP(B9, test7, 9, FALSE)</f>
        <v>0</v>
      </c>
      <c r="F9" s="1" t="b">
        <f t="shared" si="0"/>
        <v>0</v>
      </c>
      <c r="G9" s="1">
        <f t="shared" si="1"/>
        <v>1</v>
      </c>
      <c r="H9">
        <f t="shared" si="2"/>
        <v>1</v>
      </c>
      <c r="I9" s="1" t="str">
        <f>VLOOKUP($B9, students, 3, FALSE)</f>
        <v>No</v>
      </c>
      <c r="J9" s="1" t="str">
        <f>VLOOKUP($B9, students, 4, FALSE)</f>
        <v>Yes</v>
      </c>
      <c r="K9" s="1" t="str">
        <f>VLOOKUP($B9, students, 5, FALSE)</f>
        <v>Male</v>
      </c>
      <c r="L9" s="1" t="str">
        <f>VLOOKUP($B9, students, 6, FALSE)</f>
        <v>Caucasian</v>
      </c>
      <c r="M9" s="1" t="str">
        <f>VLOOKUP($B9, students, 7, FALSE)</f>
        <v>Yes</v>
      </c>
      <c r="N9" t="s">
        <v>32</v>
      </c>
      <c r="O9" t="s">
        <v>20</v>
      </c>
    </row>
    <row r="10" spans="1:15">
      <c r="A10" t="str">
        <f t="shared" si="3"/>
        <v>Unit 7 Test7b</v>
      </c>
      <c r="B10" s="2" t="s">
        <v>45</v>
      </c>
      <c r="C10" s="2" t="s">
        <v>80</v>
      </c>
      <c r="D10" s="2" t="s">
        <v>15</v>
      </c>
      <c r="E10" s="1">
        <f>HLOOKUP(B10, test7, 10, FALSE)</f>
        <v>1</v>
      </c>
      <c r="F10" s="1">
        <f t="shared" si="0"/>
        <v>1</v>
      </c>
      <c r="G10" s="1">
        <f t="shared" si="1"/>
        <v>1</v>
      </c>
      <c r="H10">
        <f t="shared" si="2"/>
        <v>1</v>
      </c>
      <c r="I10" s="1" t="str">
        <f>VLOOKUP($B10, students, 3, FALSE)</f>
        <v>No</v>
      </c>
      <c r="J10" s="1" t="str">
        <f>VLOOKUP($B10, students, 4, FALSE)</f>
        <v>Yes</v>
      </c>
      <c r="K10" s="1" t="str">
        <f>VLOOKUP($B10, students, 5, FALSE)</f>
        <v>Male</v>
      </c>
      <c r="L10" s="1" t="str">
        <f>VLOOKUP($B10, students, 6, FALSE)</f>
        <v>Caucasian</v>
      </c>
      <c r="M10" s="1" t="str">
        <f>VLOOKUP($B10, students, 7, FALSE)</f>
        <v>Yes</v>
      </c>
      <c r="N10" t="s">
        <v>34</v>
      </c>
      <c r="O10" t="s">
        <v>29</v>
      </c>
    </row>
    <row r="11" spans="1:15">
      <c r="A11" t="str">
        <f t="shared" si="3"/>
        <v>Unit 7 Test8</v>
      </c>
      <c r="B11" s="2" t="s">
        <v>45</v>
      </c>
      <c r="C11" s="2" t="s">
        <v>80</v>
      </c>
      <c r="D11" s="2">
        <v>8</v>
      </c>
      <c r="E11" s="1">
        <f>HLOOKUP(B11, test7, 11, FALSE)</f>
        <v>4</v>
      </c>
      <c r="F11" s="1">
        <f t="shared" si="0"/>
        <v>4</v>
      </c>
      <c r="G11" s="1">
        <f t="shared" si="1"/>
        <v>4</v>
      </c>
      <c r="H11">
        <f t="shared" si="2"/>
        <v>4</v>
      </c>
      <c r="I11" s="1" t="str">
        <f>VLOOKUP($B11, students, 3, FALSE)</f>
        <v>No</v>
      </c>
      <c r="J11" s="1" t="str">
        <f>VLOOKUP($B11, students, 4, FALSE)</f>
        <v>Yes</v>
      </c>
      <c r="K11" s="1" t="str">
        <f>VLOOKUP($B11, students, 5, FALSE)</f>
        <v>Male</v>
      </c>
      <c r="L11" s="1" t="str">
        <f>VLOOKUP($B11, students, 6, FALSE)</f>
        <v>Caucasian</v>
      </c>
      <c r="M11" s="1" t="str">
        <f>VLOOKUP($B11, students, 7, FALSE)</f>
        <v>Yes</v>
      </c>
      <c r="N11" t="s">
        <v>34</v>
      </c>
      <c r="O11" t="s">
        <v>29</v>
      </c>
    </row>
    <row r="12" spans="1:15">
      <c r="A12" t="str">
        <f t="shared" si="3"/>
        <v>Unit 7 Test9a</v>
      </c>
      <c r="B12" s="2" t="s">
        <v>45</v>
      </c>
      <c r="C12" s="2" t="s">
        <v>80</v>
      </c>
      <c r="D12" s="2" t="s">
        <v>2</v>
      </c>
      <c r="E12" s="1" t="str">
        <f>HLOOKUP(B12, test7, 12, FALSE)</f>
        <v>a</v>
      </c>
      <c r="F12" s="1" t="str">
        <f t="shared" si="0"/>
        <v>a</v>
      </c>
      <c r="G12" s="1">
        <f t="shared" si="1"/>
        <v>2</v>
      </c>
      <c r="H12">
        <f t="shared" si="2"/>
        <v>4</v>
      </c>
      <c r="I12" s="1" t="str">
        <f>VLOOKUP($B12, students, 3, FALSE)</f>
        <v>No</v>
      </c>
      <c r="J12" s="1" t="str">
        <f>VLOOKUP($B12, students, 4, FALSE)</f>
        <v>Yes</v>
      </c>
      <c r="K12" s="1" t="str">
        <f>VLOOKUP($B12, students, 5, FALSE)</f>
        <v>Male</v>
      </c>
      <c r="L12" s="1" t="str">
        <f>VLOOKUP($B12, students, 6, FALSE)</f>
        <v>Caucasian</v>
      </c>
      <c r="M12" s="1" t="str">
        <f>VLOOKUP($B12, students, 7, FALSE)</f>
        <v>Yes</v>
      </c>
      <c r="N12" t="s">
        <v>34</v>
      </c>
      <c r="O12" t="s">
        <v>29</v>
      </c>
    </row>
    <row r="13" spans="1:15">
      <c r="A13" t="str">
        <f t="shared" si="3"/>
        <v>Unit 7 Test9b</v>
      </c>
      <c r="B13" s="2" t="s">
        <v>45</v>
      </c>
      <c r="C13" s="2" t="s">
        <v>80</v>
      </c>
      <c r="D13" s="2" t="s">
        <v>3</v>
      </c>
      <c r="E13" s="1">
        <f>HLOOKUP(B13, test7, 13, FALSE)</f>
        <v>4</v>
      </c>
      <c r="F13" s="1">
        <f t="shared" si="0"/>
        <v>4</v>
      </c>
      <c r="G13" s="1">
        <f t="shared" si="1"/>
        <v>4</v>
      </c>
      <c r="H13">
        <f t="shared" si="2"/>
        <v>4</v>
      </c>
      <c r="I13" s="1" t="str">
        <f>VLOOKUP($B13, students, 3, FALSE)</f>
        <v>No</v>
      </c>
      <c r="J13" s="1" t="str">
        <f>VLOOKUP($B13, students, 4, FALSE)</f>
        <v>Yes</v>
      </c>
      <c r="K13" s="1" t="str">
        <f>VLOOKUP($B13, students, 5, FALSE)</f>
        <v>Male</v>
      </c>
      <c r="L13" s="1" t="str">
        <f>VLOOKUP($B13, students, 6, FALSE)</f>
        <v>Caucasian</v>
      </c>
      <c r="M13" s="1" t="str">
        <f>VLOOKUP($B13, students, 7, FALSE)</f>
        <v>Yes</v>
      </c>
      <c r="N13" t="s">
        <v>34</v>
      </c>
      <c r="O13" t="s">
        <v>29</v>
      </c>
    </row>
    <row r="14" spans="1:15">
      <c r="A14" t="str">
        <f t="shared" si="3"/>
        <v>Unit 7 Test10</v>
      </c>
      <c r="B14" s="2" t="s">
        <v>45</v>
      </c>
      <c r="C14" s="2" t="s">
        <v>80</v>
      </c>
      <c r="D14" s="2">
        <v>10</v>
      </c>
      <c r="E14" s="1">
        <f>HLOOKUP(B14, test7, 14, FALSE)</f>
        <v>3.5</v>
      </c>
      <c r="F14" s="1">
        <f t="shared" si="0"/>
        <v>3.5</v>
      </c>
      <c r="G14" s="1">
        <f t="shared" si="1"/>
        <v>4</v>
      </c>
      <c r="H14">
        <f t="shared" si="2"/>
        <v>3.5</v>
      </c>
      <c r="I14" s="1" t="str">
        <f>VLOOKUP($B14, students, 3, FALSE)</f>
        <v>No</v>
      </c>
      <c r="J14" s="1" t="str">
        <f>VLOOKUP($B14, students, 4, FALSE)</f>
        <v>Yes</v>
      </c>
      <c r="K14" s="1" t="str">
        <f>VLOOKUP($B14, students, 5, FALSE)</f>
        <v>Male</v>
      </c>
      <c r="L14" s="1" t="str">
        <f>VLOOKUP($B14, students, 6, FALSE)</f>
        <v>Caucasian</v>
      </c>
      <c r="M14" s="1" t="str">
        <f>VLOOKUP($B14, students, 7, FALSE)</f>
        <v>Yes</v>
      </c>
      <c r="N14" t="s">
        <v>31</v>
      </c>
      <c r="O14" t="s">
        <v>24</v>
      </c>
    </row>
    <row r="15" spans="1:15">
      <c r="A15" t="str">
        <f t="shared" si="3"/>
        <v>Unit 7 Test11</v>
      </c>
      <c r="B15" s="2" t="s">
        <v>45</v>
      </c>
      <c r="C15" s="2" t="s">
        <v>80</v>
      </c>
      <c r="D15" s="2">
        <v>11</v>
      </c>
      <c r="E15" s="1">
        <f>HLOOKUP(B15, test7, 15, FALSE)</f>
        <v>2</v>
      </c>
      <c r="F15" s="1">
        <f t="shared" si="0"/>
        <v>2</v>
      </c>
      <c r="G15" s="1">
        <f t="shared" si="1"/>
        <v>4</v>
      </c>
      <c r="H15">
        <f t="shared" si="2"/>
        <v>2</v>
      </c>
      <c r="I15" s="1" t="str">
        <f>VLOOKUP($B15, students, 3, FALSE)</f>
        <v>No</v>
      </c>
      <c r="J15" s="1" t="str">
        <f>VLOOKUP($B15, students, 4, FALSE)</f>
        <v>Yes</v>
      </c>
      <c r="K15" s="1" t="str">
        <f>VLOOKUP($B15, students, 5, FALSE)</f>
        <v>Male</v>
      </c>
      <c r="L15" s="1" t="str">
        <f>VLOOKUP($B15, students, 6, FALSE)</f>
        <v>Caucasian</v>
      </c>
      <c r="M15" s="1" t="str">
        <f>VLOOKUP($B15, students, 7, FALSE)</f>
        <v>Yes</v>
      </c>
      <c r="N15" t="s">
        <v>32</v>
      </c>
      <c r="O15" t="s">
        <v>20</v>
      </c>
    </row>
    <row r="16" spans="1:15">
      <c r="A16" t="str">
        <f t="shared" si="3"/>
        <v>Unit 7 Test12a</v>
      </c>
      <c r="B16" s="2" t="s">
        <v>45</v>
      </c>
      <c r="C16" s="2" t="s">
        <v>80</v>
      </c>
      <c r="D16" s="2" t="s">
        <v>4</v>
      </c>
      <c r="E16" s="1">
        <f>HLOOKUP(B16, test7, 16, FALSE)</f>
        <v>4</v>
      </c>
      <c r="F16" s="1">
        <f t="shared" si="0"/>
        <v>4</v>
      </c>
      <c r="G16" s="1">
        <f t="shared" si="1"/>
        <v>4</v>
      </c>
      <c r="H16">
        <f t="shared" si="2"/>
        <v>4</v>
      </c>
      <c r="I16" s="1" t="str">
        <f>VLOOKUP($B16, students, 3, FALSE)</f>
        <v>No</v>
      </c>
      <c r="J16" s="1" t="str">
        <f>VLOOKUP($B16, students, 4, FALSE)</f>
        <v>Yes</v>
      </c>
      <c r="K16" s="1" t="str">
        <f>VLOOKUP($B16, students, 5, FALSE)</f>
        <v>Male</v>
      </c>
      <c r="L16" s="1" t="str">
        <f>VLOOKUP($B16, students, 6, FALSE)</f>
        <v>Caucasian</v>
      </c>
      <c r="M16" s="1" t="str">
        <f>VLOOKUP($B16, students, 7, FALSE)</f>
        <v>Yes</v>
      </c>
      <c r="N16" t="s">
        <v>32</v>
      </c>
      <c r="O16" t="s">
        <v>20</v>
      </c>
    </row>
    <row r="17" spans="1:15">
      <c r="A17" t="str">
        <f t="shared" si="3"/>
        <v>Unit 7 Test12b</v>
      </c>
      <c r="B17" s="2" t="s">
        <v>45</v>
      </c>
      <c r="C17" s="2" t="s">
        <v>80</v>
      </c>
      <c r="D17" s="2" t="s">
        <v>5</v>
      </c>
      <c r="E17" s="1">
        <f>HLOOKUP(B17, test7, 17, FALSE)</f>
        <v>2</v>
      </c>
      <c r="F17" s="1">
        <f t="shared" si="0"/>
        <v>2</v>
      </c>
      <c r="G17" s="1">
        <f t="shared" si="1"/>
        <v>2</v>
      </c>
      <c r="H17">
        <f t="shared" si="2"/>
        <v>2</v>
      </c>
      <c r="I17" s="1" t="str">
        <f>VLOOKUP($B17, students, 3, FALSE)</f>
        <v>No</v>
      </c>
      <c r="J17" s="1" t="str">
        <f>VLOOKUP($B17, students, 4, FALSE)</f>
        <v>Yes</v>
      </c>
      <c r="K17" s="1" t="str">
        <f>VLOOKUP($B17, students, 5, FALSE)</f>
        <v>Male</v>
      </c>
      <c r="L17" s="1" t="str">
        <f>VLOOKUP($B17, students, 6, FALSE)</f>
        <v>Caucasian</v>
      </c>
      <c r="M17" s="1" t="str">
        <f>VLOOKUP($B17, students, 7, FALSE)</f>
        <v>Yes</v>
      </c>
      <c r="N17" t="s">
        <v>33</v>
      </c>
      <c r="O17" t="s">
        <v>19</v>
      </c>
    </row>
    <row r="18" spans="1:15">
      <c r="A18" t="str">
        <f t="shared" si="3"/>
        <v>Unit 7 Test12c</v>
      </c>
      <c r="B18" s="2" t="s">
        <v>45</v>
      </c>
      <c r="C18" s="2" t="s">
        <v>80</v>
      </c>
      <c r="D18" s="2" t="s">
        <v>6</v>
      </c>
      <c r="E18" s="1">
        <f>HLOOKUP(B18, test7, 18, FALSE)</f>
        <v>4</v>
      </c>
      <c r="F18" s="1">
        <f t="shared" si="0"/>
        <v>4</v>
      </c>
      <c r="G18" s="1">
        <f t="shared" si="1"/>
        <v>4</v>
      </c>
      <c r="H18">
        <f t="shared" si="2"/>
        <v>4</v>
      </c>
      <c r="I18" s="1" t="str">
        <f>VLOOKUP($B18, students, 3, FALSE)</f>
        <v>No</v>
      </c>
      <c r="J18" s="1" t="str">
        <f>VLOOKUP($B18, students, 4, FALSE)</f>
        <v>Yes</v>
      </c>
      <c r="K18" s="1" t="str">
        <f>VLOOKUP($B18, students, 5, FALSE)</f>
        <v>Male</v>
      </c>
      <c r="L18" s="1" t="str">
        <f>VLOOKUP($B18, students, 6, FALSE)</f>
        <v>Caucasian</v>
      </c>
      <c r="M18" s="1" t="str">
        <f>VLOOKUP($B18, students, 7, FALSE)</f>
        <v>Yes</v>
      </c>
      <c r="N18" t="s">
        <v>31</v>
      </c>
      <c r="O18" t="s">
        <v>22</v>
      </c>
    </row>
    <row r="19" spans="1:15">
      <c r="A19" t="str">
        <f t="shared" si="3"/>
        <v>Unit 7 Test13a</v>
      </c>
      <c r="B19" s="2" t="s">
        <v>45</v>
      </c>
      <c r="C19" s="2" t="s">
        <v>80</v>
      </c>
      <c r="D19" s="2" t="s">
        <v>7</v>
      </c>
      <c r="E19" s="1">
        <f>HLOOKUP(B19, test7, 19, FALSE)</f>
        <v>4</v>
      </c>
      <c r="F19" s="1">
        <f t="shared" si="0"/>
        <v>4</v>
      </c>
      <c r="G19" s="1">
        <f t="shared" si="1"/>
        <v>4</v>
      </c>
      <c r="H19">
        <f t="shared" si="2"/>
        <v>4</v>
      </c>
      <c r="I19" s="1" t="str">
        <f>VLOOKUP($B19, students, 3, FALSE)</f>
        <v>No</v>
      </c>
      <c r="J19" s="1" t="str">
        <f>VLOOKUP($B19, students, 4, FALSE)</f>
        <v>Yes</v>
      </c>
      <c r="K19" s="1" t="str">
        <f>VLOOKUP($B19, students, 5, FALSE)</f>
        <v>Male</v>
      </c>
      <c r="L19" s="1" t="str">
        <f>VLOOKUP($B19, students, 6, FALSE)</f>
        <v>Caucasian</v>
      </c>
      <c r="M19" s="1" t="str">
        <f>VLOOKUP($B19, students, 7, FALSE)</f>
        <v>Yes</v>
      </c>
      <c r="N19" t="s">
        <v>31</v>
      </c>
      <c r="O19" t="s">
        <v>22</v>
      </c>
    </row>
    <row r="20" spans="1:15">
      <c r="A20" t="str">
        <f t="shared" si="3"/>
        <v>Unit 7 Test13b</v>
      </c>
      <c r="B20" s="2" t="s">
        <v>45</v>
      </c>
      <c r="C20" s="2" t="s">
        <v>80</v>
      </c>
      <c r="D20" s="2" t="s">
        <v>8</v>
      </c>
      <c r="E20" s="1">
        <f>HLOOKUP(B20, test7, 20, FALSE)</f>
        <v>3</v>
      </c>
      <c r="F20" s="1">
        <f t="shared" si="0"/>
        <v>3</v>
      </c>
      <c r="G20" s="1">
        <f t="shared" si="1"/>
        <v>4</v>
      </c>
      <c r="H20">
        <f t="shared" si="2"/>
        <v>3</v>
      </c>
      <c r="I20" s="1" t="str">
        <f>VLOOKUP($B20, students, 3, FALSE)</f>
        <v>No</v>
      </c>
      <c r="J20" s="1" t="str">
        <f>VLOOKUP($B20, students, 4, FALSE)</f>
        <v>Yes</v>
      </c>
      <c r="K20" s="1" t="str">
        <f>VLOOKUP($B20, students, 5, FALSE)</f>
        <v>Male</v>
      </c>
      <c r="L20" s="1" t="str">
        <f>VLOOKUP($B20, students, 6, FALSE)</f>
        <v>Caucasian</v>
      </c>
      <c r="M20" s="1" t="str">
        <f>VLOOKUP($B20, students, 7, FALSE)</f>
        <v>Yes</v>
      </c>
      <c r="N20" t="s">
        <v>31</v>
      </c>
      <c r="O20" t="s">
        <v>23</v>
      </c>
    </row>
    <row r="21" spans="1:15">
      <c r="A21" t="str">
        <f t="shared" si="3"/>
        <v>Unit 7 Test1</v>
      </c>
      <c r="B21" s="2" t="s">
        <v>46</v>
      </c>
      <c r="C21" s="2" t="s">
        <v>80</v>
      </c>
      <c r="D21" s="2">
        <v>1</v>
      </c>
      <c r="E21" s="1" t="str">
        <f>HLOOKUP(B21, test7, 2, FALSE)</f>
        <v>c</v>
      </c>
      <c r="F21" s="1" t="str">
        <f t="shared" si="0"/>
        <v>c</v>
      </c>
      <c r="G21" s="1">
        <f t="shared" si="1"/>
        <v>2</v>
      </c>
      <c r="H21">
        <f t="shared" si="2"/>
        <v>2</v>
      </c>
      <c r="I21" s="1" t="str">
        <f>VLOOKUP($B21, students, 3, FALSE)</f>
        <v>No</v>
      </c>
      <c r="J21" s="1" t="str">
        <f>VLOOKUP($B21, students, 4, FALSE)</f>
        <v>Yes</v>
      </c>
      <c r="K21" s="1" t="str">
        <f>VLOOKUP($B21, students, 5, FALSE)</f>
        <v>Male</v>
      </c>
      <c r="L21" s="1" t="str">
        <f>VLOOKUP($B21, students, 6, FALSE)</f>
        <v>African American</v>
      </c>
      <c r="M21" s="1" t="str">
        <f>VLOOKUP($B21, students, 7, FALSE)</f>
        <v>Yes</v>
      </c>
      <c r="N21" t="s">
        <v>33</v>
      </c>
      <c r="O21" t="s">
        <v>19</v>
      </c>
    </row>
    <row r="22" spans="1:15">
      <c r="A22" t="str">
        <f t="shared" si="3"/>
        <v>Unit 7 Test2</v>
      </c>
      <c r="B22" s="2" t="s">
        <v>46</v>
      </c>
      <c r="C22" s="2" t="s">
        <v>80</v>
      </c>
      <c r="D22" s="2">
        <v>2</v>
      </c>
      <c r="E22" s="1" t="str">
        <f>HLOOKUP(B22, test7, 3, FALSE)</f>
        <v>b</v>
      </c>
      <c r="F22" s="1" t="str">
        <f t="shared" si="0"/>
        <v>b</v>
      </c>
      <c r="G22" s="1">
        <f t="shared" si="1"/>
        <v>2</v>
      </c>
      <c r="H22">
        <f t="shared" si="2"/>
        <v>2</v>
      </c>
      <c r="I22" s="1" t="str">
        <f>VLOOKUP($B22, students, 3, FALSE)</f>
        <v>No</v>
      </c>
      <c r="J22" s="1" t="str">
        <f>VLOOKUP($B22, students, 4, FALSE)</f>
        <v>Yes</v>
      </c>
      <c r="K22" s="1" t="str">
        <f>VLOOKUP($B22, students, 5, FALSE)</f>
        <v>Male</v>
      </c>
      <c r="L22" s="1" t="str">
        <f>VLOOKUP($B22, students, 6, FALSE)</f>
        <v>African American</v>
      </c>
      <c r="M22" s="1" t="str">
        <f>VLOOKUP($B22, students, 7, FALSE)</f>
        <v>Yes</v>
      </c>
      <c r="N22" t="s">
        <v>32</v>
      </c>
      <c r="O22" t="s">
        <v>20</v>
      </c>
    </row>
    <row r="23" spans="1:15">
      <c r="A23" t="str">
        <f t="shared" si="3"/>
        <v>Unit 7 Test3</v>
      </c>
      <c r="B23" s="2" t="s">
        <v>46</v>
      </c>
      <c r="C23" s="2" t="s">
        <v>80</v>
      </c>
      <c r="D23" s="2">
        <v>3</v>
      </c>
      <c r="E23" s="1" t="str">
        <f>HLOOKUP(B23, test7, 4, FALSE)</f>
        <v>d</v>
      </c>
      <c r="F23" s="1" t="str">
        <f t="shared" si="0"/>
        <v>d</v>
      </c>
      <c r="G23" s="1">
        <f t="shared" si="1"/>
        <v>2</v>
      </c>
      <c r="H23">
        <f t="shared" si="2"/>
        <v>2</v>
      </c>
      <c r="I23" s="1" t="str">
        <f>VLOOKUP($B23, students, 3, FALSE)</f>
        <v>No</v>
      </c>
      <c r="J23" s="1" t="str">
        <f>VLOOKUP($B23, students, 4, FALSE)</f>
        <v>Yes</v>
      </c>
      <c r="K23" s="1" t="str">
        <f>VLOOKUP($B23, students, 5, FALSE)</f>
        <v>Male</v>
      </c>
      <c r="L23" s="1" t="str">
        <f>VLOOKUP($B23, students, 6, FALSE)</f>
        <v>African American</v>
      </c>
      <c r="M23" s="1" t="str">
        <f>VLOOKUP($B23, students, 7, FALSE)</f>
        <v>Yes</v>
      </c>
      <c r="N23" t="s">
        <v>33</v>
      </c>
      <c r="O23" t="s">
        <v>21</v>
      </c>
    </row>
    <row r="24" spans="1:15">
      <c r="A24" t="str">
        <f t="shared" si="3"/>
        <v>Unit 7 Test4</v>
      </c>
      <c r="B24" s="2" t="s">
        <v>46</v>
      </c>
      <c r="C24" s="2" t="s">
        <v>80</v>
      </c>
      <c r="D24" s="2">
        <v>4</v>
      </c>
      <c r="E24" s="1" t="str">
        <f>HLOOKUP(B24, test7, 5, FALSE)</f>
        <v>a</v>
      </c>
      <c r="F24" s="1" t="str">
        <f t="shared" si="0"/>
        <v>a</v>
      </c>
      <c r="G24" s="1">
        <f t="shared" si="1"/>
        <v>2</v>
      </c>
      <c r="H24">
        <f t="shared" si="2"/>
        <v>2</v>
      </c>
      <c r="I24" s="1" t="str">
        <f>VLOOKUP($B24, students, 3, FALSE)</f>
        <v>No</v>
      </c>
      <c r="J24" s="1" t="str">
        <f>VLOOKUP($B24, students, 4, FALSE)</f>
        <v>Yes</v>
      </c>
      <c r="K24" s="1" t="str">
        <f>VLOOKUP($B24, students, 5, FALSE)</f>
        <v>Male</v>
      </c>
      <c r="L24" s="1" t="str">
        <f>VLOOKUP($B24, students, 6, FALSE)</f>
        <v>African American</v>
      </c>
      <c r="M24" s="1" t="str">
        <f>VLOOKUP($B24, students, 7, FALSE)</f>
        <v>Yes</v>
      </c>
      <c r="N24" t="s">
        <v>31</v>
      </c>
      <c r="O24" t="s">
        <v>22</v>
      </c>
    </row>
    <row r="25" spans="1:15">
      <c r="A25" t="str">
        <f t="shared" si="3"/>
        <v>Unit 7 Test5</v>
      </c>
      <c r="B25" s="2" t="s">
        <v>46</v>
      </c>
      <c r="C25" s="2" t="s">
        <v>80</v>
      </c>
      <c r="D25" s="2">
        <v>5</v>
      </c>
      <c r="E25" s="1" t="str">
        <f>HLOOKUP(B25, test7, 6, FALSE)</f>
        <v>a</v>
      </c>
      <c r="F25" s="1" t="str">
        <f t="shared" si="0"/>
        <v>b</v>
      </c>
      <c r="G25" s="1">
        <f t="shared" si="1"/>
        <v>2</v>
      </c>
      <c r="H25">
        <f t="shared" si="2"/>
        <v>0</v>
      </c>
      <c r="I25" s="1" t="str">
        <f>VLOOKUP($B25, students, 3, FALSE)</f>
        <v>No</v>
      </c>
      <c r="J25" s="1" t="str">
        <f>VLOOKUP($B25, students, 4, FALSE)</f>
        <v>Yes</v>
      </c>
      <c r="K25" s="1" t="str">
        <f>VLOOKUP($B25, students, 5, FALSE)</f>
        <v>Male</v>
      </c>
      <c r="L25" s="1" t="str">
        <f>VLOOKUP($B25, students, 6, FALSE)</f>
        <v>African American</v>
      </c>
      <c r="M25" s="1" t="str">
        <f>VLOOKUP($B25, students, 7, FALSE)</f>
        <v>Yes</v>
      </c>
      <c r="N25" t="s">
        <v>31</v>
      </c>
      <c r="O25" t="s">
        <v>23</v>
      </c>
    </row>
    <row r="26" spans="1:15">
      <c r="A26" t="str">
        <f t="shared" si="3"/>
        <v>Unit 7 Test6</v>
      </c>
      <c r="B26" s="2" t="s">
        <v>46</v>
      </c>
      <c r="C26" s="2" t="s">
        <v>80</v>
      </c>
      <c r="D26" s="2">
        <v>6</v>
      </c>
      <c r="E26" s="1" t="b">
        <f>HLOOKUP(B26, test7, 7, FALSE)</f>
        <v>1</v>
      </c>
      <c r="F26" s="1" t="b">
        <f t="shared" si="0"/>
        <v>1</v>
      </c>
      <c r="G26" s="1">
        <f t="shared" si="1"/>
        <v>1</v>
      </c>
      <c r="H26">
        <f t="shared" si="2"/>
        <v>1</v>
      </c>
      <c r="I26" s="1" t="str">
        <f>VLOOKUP($B26, students, 3, FALSE)</f>
        <v>No</v>
      </c>
      <c r="J26" s="1" t="str">
        <f>VLOOKUP($B26, students, 4, FALSE)</f>
        <v>Yes</v>
      </c>
      <c r="K26" s="1" t="str">
        <f>VLOOKUP($B26, students, 5, FALSE)</f>
        <v>Male</v>
      </c>
      <c r="L26" s="1" t="str">
        <f>VLOOKUP($B26, students, 6, FALSE)</f>
        <v>African American</v>
      </c>
      <c r="M26" s="1" t="str">
        <f>VLOOKUP($B26, students, 7, FALSE)</f>
        <v>Yes</v>
      </c>
      <c r="N26" t="s">
        <v>31</v>
      </c>
      <c r="O26" t="s">
        <v>24</v>
      </c>
    </row>
    <row r="27" spans="1:15">
      <c r="A27" t="str">
        <f t="shared" si="3"/>
        <v>Unit 7 Test6b</v>
      </c>
      <c r="B27" s="2" t="s">
        <v>46</v>
      </c>
      <c r="C27" s="2" t="s">
        <v>80</v>
      </c>
      <c r="D27" s="2" t="s">
        <v>14</v>
      </c>
      <c r="E27" s="1">
        <f>HLOOKUP(B27, test7, 8, FALSE)</f>
        <v>1</v>
      </c>
      <c r="F27" s="1">
        <f t="shared" si="0"/>
        <v>1</v>
      </c>
      <c r="G27" s="1">
        <f t="shared" si="1"/>
        <v>1</v>
      </c>
      <c r="H27">
        <f t="shared" si="2"/>
        <v>1</v>
      </c>
      <c r="I27" s="1" t="str">
        <f>VLOOKUP($B27, students, 3, FALSE)</f>
        <v>No</v>
      </c>
      <c r="J27" s="1" t="str">
        <f>VLOOKUP($B27, students, 4, FALSE)</f>
        <v>Yes</v>
      </c>
      <c r="K27" s="1" t="str">
        <f>VLOOKUP($B27, students, 5, FALSE)</f>
        <v>Male</v>
      </c>
      <c r="L27" s="1" t="str">
        <f>VLOOKUP($B27, students, 6, FALSE)</f>
        <v>African American</v>
      </c>
      <c r="M27" s="1" t="str">
        <f>VLOOKUP($B27, students, 7, FALSE)</f>
        <v>Yes</v>
      </c>
      <c r="N27" t="s">
        <v>31</v>
      </c>
      <c r="O27" t="s">
        <v>24</v>
      </c>
    </row>
    <row r="28" spans="1:15">
      <c r="A28" t="str">
        <f t="shared" si="3"/>
        <v>Unit 7 Test7</v>
      </c>
      <c r="B28" s="2" t="s">
        <v>46</v>
      </c>
      <c r="C28" s="2" t="s">
        <v>80</v>
      </c>
      <c r="D28" s="2">
        <v>7</v>
      </c>
      <c r="E28" s="1" t="b">
        <f>HLOOKUP(B28, test7, 9, FALSE)</f>
        <v>0</v>
      </c>
      <c r="F28" s="1" t="b">
        <f t="shared" si="0"/>
        <v>0</v>
      </c>
      <c r="G28" s="1">
        <f t="shared" si="1"/>
        <v>1</v>
      </c>
      <c r="H28">
        <f t="shared" si="2"/>
        <v>1</v>
      </c>
      <c r="I28" s="1" t="str">
        <f>VLOOKUP($B28, students, 3, FALSE)</f>
        <v>No</v>
      </c>
      <c r="J28" s="1" t="str">
        <f>VLOOKUP($B28, students, 4, FALSE)</f>
        <v>Yes</v>
      </c>
      <c r="K28" s="1" t="str">
        <f>VLOOKUP($B28, students, 5, FALSE)</f>
        <v>Male</v>
      </c>
      <c r="L28" s="1" t="str">
        <f>VLOOKUP($B28, students, 6, FALSE)</f>
        <v>African American</v>
      </c>
      <c r="M28" s="1" t="str">
        <f>VLOOKUP($B28, students, 7, FALSE)</f>
        <v>Yes</v>
      </c>
      <c r="N28" t="s">
        <v>32</v>
      </c>
      <c r="O28" t="s">
        <v>20</v>
      </c>
    </row>
    <row r="29" spans="1:15">
      <c r="A29" t="str">
        <f t="shared" si="3"/>
        <v>Unit 7 Test7b</v>
      </c>
      <c r="B29" s="2" t="s">
        <v>46</v>
      </c>
      <c r="C29" s="2" t="s">
        <v>80</v>
      </c>
      <c r="D29" s="2" t="s">
        <v>15</v>
      </c>
      <c r="E29" s="1">
        <f>HLOOKUP(B29, test7, 10, FALSE)</f>
        <v>1</v>
      </c>
      <c r="F29" s="1">
        <f t="shared" si="0"/>
        <v>1</v>
      </c>
      <c r="G29" s="1">
        <f t="shared" si="1"/>
        <v>1</v>
      </c>
      <c r="H29">
        <f t="shared" si="2"/>
        <v>1</v>
      </c>
      <c r="I29" s="1" t="str">
        <f>VLOOKUP($B29, students, 3, FALSE)</f>
        <v>No</v>
      </c>
      <c r="J29" s="1" t="str">
        <f>VLOOKUP($B29, students, 4, FALSE)</f>
        <v>Yes</v>
      </c>
      <c r="K29" s="1" t="str">
        <f>VLOOKUP($B29, students, 5, FALSE)</f>
        <v>Male</v>
      </c>
      <c r="L29" s="1" t="str">
        <f>VLOOKUP($B29, students, 6, FALSE)</f>
        <v>African American</v>
      </c>
      <c r="M29" s="1" t="str">
        <f>VLOOKUP($B29, students, 7, FALSE)</f>
        <v>Yes</v>
      </c>
      <c r="N29" t="s">
        <v>34</v>
      </c>
      <c r="O29" t="s">
        <v>29</v>
      </c>
    </row>
    <row r="30" spans="1:15">
      <c r="A30" t="str">
        <f t="shared" si="3"/>
        <v>Unit 7 Test8</v>
      </c>
      <c r="B30" s="2" t="s">
        <v>46</v>
      </c>
      <c r="C30" s="2" t="s">
        <v>80</v>
      </c>
      <c r="D30" s="2">
        <v>8</v>
      </c>
      <c r="E30" s="1">
        <f>HLOOKUP(B30, test7, 11, FALSE)</f>
        <v>3.5</v>
      </c>
      <c r="F30" s="1">
        <f t="shared" si="0"/>
        <v>3.5</v>
      </c>
      <c r="G30" s="1">
        <f t="shared" si="1"/>
        <v>4</v>
      </c>
      <c r="H30">
        <f t="shared" si="2"/>
        <v>3.5</v>
      </c>
      <c r="I30" s="1" t="str">
        <f>VLOOKUP($B30, students, 3, FALSE)</f>
        <v>No</v>
      </c>
      <c r="J30" s="1" t="str">
        <f>VLOOKUP($B30, students, 4, FALSE)</f>
        <v>Yes</v>
      </c>
      <c r="K30" s="1" t="str">
        <f>VLOOKUP($B30, students, 5, FALSE)</f>
        <v>Male</v>
      </c>
      <c r="L30" s="1" t="str">
        <f>VLOOKUP($B30, students, 6, FALSE)</f>
        <v>African American</v>
      </c>
      <c r="M30" s="1" t="str">
        <f>VLOOKUP($B30, students, 7, FALSE)</f>
        <v>Yes</v>
      </c>
      <c r="N30" t="s">
        <v>34</v>
      </c>
      <c r="O30" t="s">
        <v>29</v>
      </c>
    </row>
    <row r="31" spans="1:15">
      <c r="A31" t="str">
        <f t="shared" si="3"/>
        <v>Unit 7 Test9a</v>
      </c>
      <c r="B31" s="2" t="s">
        <v>46</v>
      </c>
      <c r="C31" s="2" t="s">
        <v>80</v>
      </c>
      <c r="D31" s="2" t="s">
        <v>2</v>
      </c>
      <c r="E31" s="1" t="str">
        <f>HLOOKUP(B31, test7, 12, FALSE)</f>
        <v>a</v>
      </c>
      <c r="F31" s="1" t="str">
        <f t="shared" si="0"/>
        <v>a</v>
      </c>
      <c r="G31" s="1">
        <f t="shared" si="1"/>
        <v>2</v>
      </c>
      <c r="H31">
        <f t="shared" si="2"/>
        <v>4</v>
      </c>
      <c r="I31" s="1" t="str">
        <f>VLOOKUP($B31, students, 3, FALSE)</f>
        <v>No</v>
      </c>
      <c r="J31" s="1" t="str">
        <f>VLOOKUP($B31, students, 4, FALSE)</f>
        <v>Yes</v>
      </c>
      <c r="K31" s="1" t="str">
        <f>VLOOKUP($B31, students, 5, FALSE)</f>
        <v>Male</v>
      </c>
      <c r="L31" s="1" t="str">
        <f>VLOOKUP($B31, students, 6, FALSE)</f>
        <v>African American</v>
      </c>
      <c r="M31" s="1" t="str">
        <f>VLOOKUP($B31, students, 7, FALSE)</f>
        <v>Yes</v>
      </c>
      <c r="N31" t="s">
        <v>34</v>
      </c>
      <c r="O31" t="s">
        <v>29</v>
      </c>
    </row>
    <row r="32" spans="1:15">
      <c r="A32" t="str">
        <f t="shared" si="3"/>
        <v>Unit 7 Test9b</v>
      </c>
      <c r="B32" s="2" t="s">
        <v>46</v>
      </c>
      <c r="C32" s="2" t="s">
        <v>80</v>
      </c>
      <c r="D32" s="2" t="s">
        <v>3</v>
      </c>
      <c r="E32" s="1">
        <f>HLOOKUP(B32, test7, 13, FALSE)</f>
        <v>3</v>
      </c>
      <c r="F32" s="1">
        <f t="shared" si="0"/>
        <v>3</v>
      </c>
      <c r="G32" s="1">
        <f t="shared" si="1"/>
        <v>4</v>
      </c>
      <c r="H32">
        <f t="shared" si="2"/>
        <v>3</v>
      </c>
      <c r="I32" s="1" t="str">
        <f>VLOOKUP($B32, students, 3, FALSE)</f>
        <v>No</v>
      </c>
      <c r="J32" s="1" t="str">
        <f>VLOOKUP($B32, students, 4, FALSE)</f>
        <v>Yes</v>
      </c>
      <c r="K32" s="1" t="str">
        <f>VLOOKUP($B32, students, 5, FALSE)</f>
        <v>Male</v>
      </c>
      <c r="L32" s="1" t="str">
        <f>VLOOKUP($B32, students, 6, FALSE)</f>
        <v>African American</v>
      </c>
      <c r="M32" s="1" t="str">
        <f>VLOOKUP($B32, students, 7, FALSE)</f>
        <v>Yes</v>
      </c>
      <c r="N32" t="s">
        <v>34</v>
      </c>
      <c r="O32" t="s">
        <v>29</v>
      </c>
    </row>
    <row r="33" spans="1:15">
      <c r="A33" t="str">
        <f t="shared" si="3"/>
        <v>Unit 7 Test10</v>
      </c>
      <c r="B33" s="2" t="s">
        <v>46</v>
      </c>
      <c r="C33" s="2" t="s">
        <v>80</v>
      </c>
      <c r="D33" s="2">
        <v>10</v>
      </c>
      <c r="E33" s="1">
        <f>HLOOKUP(B33, test7, 14, FALSE)</f>
        <v>3</v>
      </c>
      <c r="F33" s="1">
        <f t="shared" si="0"/>
        <v>3</v>
      </c>
      <c r="G33" s="1">
        <f t="shared" si="1"/>
        <v>4</v>
      </c>
      <c r="H33">
        <f t="shared" si="2"/>
        <v>3</v>
      </c>
      <c r="I33" s="1" t="str">
        <f>VLOOKUP($B33, students, 3, FALSE)</f>
        <v>No</v>
      </c>
      <c r="J33" s="1" t="str">
        <f>VLOOKUP($B33, students, 4, FALSE)</f>
        <v>Yes</v>
      </c>
      <c r="K33" s="1" t="str">
        <f>VLOOKUP($B33, students, 5, FALSE)</f>
        <v>Male</v>
      </c>
      <c r="L33" s="1" t="str">
        <f>VLOOKUP($B33, students, 6, FALSE)</f>
        <v>African American</v>
      </c>
      <c r="M33" s="1" t="str">
        <f>VLOOKUP($B33, students, 7, FALSE)</f>
        <v>Yes</v>
      </c>
      <c r="N33" t="s">
        <v>31</v>
      </c>
      <c r="O33" t="s">
        <v>24</v>
      </c>
    </row>
    <row r="34" spans="1:15">
      <c r="A34" t="str">
        <f t="shared" si="3"/>
        <v>Unit 7 Test11</v>
      </c>
      <c r="B34" s="2" t="s">
        <v>46</v>
      </c>
      <c r="C34" s="2" t="s">
        <v>80</v>
      </c>
      <c r="D34" s="2">
        <v>11</v>
      </c>
      <c r="E34" s="1">
        <f>HLOOKUP(B34, test7, 15, FALSE)</f>
        <v>2</v>
      </c>
      <c r="F34" s="1">
        <f t="shared" si="0"/>
        <v>2</v>
      </c>
      <c r="G34" s="1">
        <f t="shared" si="1"/>
        <v>4</v>
      </c>
      <c r="H34">
        <f t="shared" si="2"/>
        <v>2</v>
      </c>
      <c r="I34" s="1" t="str">
        <f>VLOOKUP($B34, students, 3, FALSE)</f>
        <v>No</v>
      </c>
      <c r="J34" s="1" t="str">
        <f>VLOOKUP($B34, students, 4, FALSE)</f>
        <v>Yes</v>
      </c>
      <c r="K34" s="1" t="str">
        <f>VLOOKUP($B34, students, 5, FALSE)</f>
        <v>Male</v>
      </c>
      <c r="L34" s="1" t="str">
        <f>VLOOKUP($B34, students, 6, FALSE)</f>
        <v>African American</v>
      </c>
      <c r="M34" s="1" t="str">
        <f>VLOOKUP($B34, students, 7, FALSE)</f>
        <v>Yes</v>
      </c>
      <c r="N34" t="s">
        <v>32</v>
      </c>
      <c r="O34" t="s">
        <v>20</v>
      </c>
    </row>
    <row r="35" spans="1:15">
      <c r="A35" t="str">
        <f t="shared" si="3"/>
        <v>Unit 7 Test12a</v>
      </c>
      <c r="B35" s="2" t="s">
        <v>46</v>
      </c>
      <c r="C35" s="2" t="s">
        <v>80</v>
      </c>
      <c r="D35" s="2" t="s">
        <v>4</v>
      </c>
      <c r="E35" s="1">
        <f>HLOOKUP(B35, test7, 16, FALSE)</f>
        <v>4</v>
      </c>
      <c r="F35" s="1">
        <f t="shared" si="0"/>
        <v>4</v>
      </c>
      <c r="G35" s="1">
        <f t="shared" si="1"/>
        <v>4</v>
      </c>
      <c r="H35">
        <f t="shared" si="2"/>
        <v>4</v>
      </c>
      <c r="I35" s="1" t="str">
        <f>VLOOKUP($B35, students, 3, FALSE)</f>
        <v>No</v>
      </c>
      <c r="J35" s="1" t="str">
        <f>VLOOKUP($B35, students, 4, FALSE)</f>
        <v>Yes</v>
      </c>
      <c r="K35" s="1" t="str">
        <f>VLOOKUP($B35, students, 5, FALSE)</f>
        <v>Male</v>
      </c>
      <c r="L35" s="1" t="str">
        <f>VLOOKUP($B35, students, 6, FALSE)</f>
        <v>African American</v>
      </c>
      <c r="M35" s="1" t="str">
        <f>VLOOKUP($B35, students, 7, FALSE)</f>
        <v>Yes</v>
      </c>
      <c r="N35" t="s">
        <v>32</v>
      </c>
      <c r="O35" t="s">
        <v>20</v>
      </c>
    </row>
    <row r="36" spans="1:15">
      <c r="A36" t="str">
        <f t="shared" si="3"/>
        <v>Unit 7 Test12b</v>
      </c>
      <c r="B36" s="2" t="s">
        <v>46</v>
      </c>
      <c r="C36" s="2" t="s">
        <v>80</v>
      </c>
      <c r="D36" s="2" t="s">
        <v>5</v>
      </c>
      <c r="E36" s="1">
        <f>HLOOKUP(B36, test7, 17, FALSE)</f>
        <v>2</v>
      </c>
      <c r="F36" s="1">
        <f t="shared" si="0"/>
        <v>2</v>
      </c>
      <c r="G36" s="1">
        <f t="shared" si="1"/>
        <v>2</v>
      </c>
      <c r="H36">
        <f t="shared" si="2"/>
        <v>2</v>
      </c>
      <c r="I36" s="1" t="str">
        <f>VLOOKUP($B36, students, 3, FALSE)</f>
        <v>No</v>
      </c>
      <c r="J36" s="1" t="str">
        <f>VLOOKUP($B36, students, 4, FALSE)</f>
        <v>Yes</v>
      </c>
      <c r="K36" s="1" t="str">
        <f>VLOOKUP($B36, students, 5, FALSE)</f>
        <v>Male</v>
      </c>
      <c r="L36" s="1" t="str">
        <f>VLOOKUP($B36, students, 6, FALSE)</f>
        <v>African American</v>
      </c>
      <c r="M36" s="1" t="str">
        <f>VLOOKUP($B36, students, 7, FALSE)</f>
        <v>Yes</v>
      </c>
      <c r="N36" t="s">
        <v>33</v>
      </c>
      <c r="O36" t="s">
        <v>19</v>
      </c>
    </row>
    <row r="37" spans="1:15">
      <c r="A37" t="str">
        <f t="shared" si="3"/>
        <v>Unit 7 Test12c</v>
      </c>
      <c r="B37" s="2" t="s">
        <v>46</v>
      </c>
      <c r="C37" s="2" t="s">
        <v>80</v>
      </c>
      <c r="D37" s="2" t="s">
        <v>6</v>
      </c>
      <c r="E37" s="1">
        <f>HLOOKUP(B37, test7, 18, FALSE)</f>
        <v>0</v>
      </c>
      <c r="F37" s="1">
        <f t="shared" si="0"/>
        <v>0</v>
      </c>
      <c r="G37" s="1">
        <f t="shared" si="1"/>
        <v>4</v>
      </c>
      <c r="H37">
        <f t="shared" si="2"/>
        <v>0</v>
      </c>
      <c r="I37" s="1" t="str">
        <f>VLOOKUP($B37, students, 3, FALSE)</f>
        <v>No</v>
      </c>
      <c r="J37" s="1" t="str">
        <f>VLOOKUP($B37, students, 4, FALSE)</f>
        <v>Yes</v>
      </c>
      <c r="K37" s="1" t="str">
        <f>VLOOKUP($B37, students, 5, FALSE)</f>
        <v>Male</v>
      </c>
      <c r="L37" s="1" t="str">
        <f>VLOOKUP($B37, students, 6, FALSE)</f>
        <v>African American</v>
      </c>
      <c r="M37" s="1" t="str">
        <f>VLOOKUP($B37, students, 7, FALSE)</f>
        <v>Yes</v>
      </c>
      <c r="N37" t="s">
        <v>31</v>
      </c>
      <c r="O37" t="s">
        <v>22</v>
      </c>
    </row>
    <row r="38" spans="1:15">
      <c r="A38" t="str">
        <f t="shared" si="3"/>
        <v>Unit 7 Test13a</v>
      </c>
      <c r="B38" s="2" t="s">
        <v>46</v>
      </c>
      <c r="C38" s="2" t="s">
        <v>80</v>
      </c>
      <c r="D38" s="2" t="s">
        <v>7</v>
      </c>
      <c r="E38" s="1">
        <f>HLOOKUP(B38, test7, 19, FALSE)</f>
        <v>3</v>
      </c>
      <c r="F38" s="1">
        <f t="shared" si="0"/>
        <v>3</v>
      </c>
      <c r="G38" s="1">
        <f t="shared" si="1"/>
        <v>4</v>
      </c>
      <c r="H38">
        <f t="shared" si="2"/>
        <v>3</v>
      </c>
      <c r="I38" s="1" t="str">
        <f>VLOOKUP($B38, students, 3, FALSE)</f>
        <v>No</v>
      </c>
      <c r="J38" s="1" t="str">
        <f>VLOOKUP($B38, students, 4, FALSE)</f>
        <v>Yes</v>
      </c>
      <c r="K38" s="1" t="str">
        <f>VLOOKUP($B38, students, 5, FALSE)</f>
        <v>Male</v>
      </c>
      <c r="L38" s="1" t="str">
        <f>VLOOKUP($B38, students, 6, FALSE)</f>
        <v>African American</v>
      </c>
      <c r="M38" s="1" t="str">
        <f>VLOOKUP($B38, students, 7, FALSE)</f>
        <v>Yes</v>
      </c>
      <c r="N38" t="s">
        <v>31</v>
      </c>
      <c r="O38" t="s">
        <v>22</v>
      </c>
    </row>
    <row r="39" spans="1:15">
      <c r="A39" t="str">
        <f t="shared" si="3"/>
        <v>Unit 7 Test13b</v>
      </c>
      <c r="B39" s="2" t="s">
        <v>46</v>
      </c>
      <c r="C39" s="2" t="s">
        <v>80</v>
      </c>
      <c r="D39" s="2" t="s">
        <v>8</v>
      </c>
      <c r="E39" s="1">
        <f>HLOOKUP(B39, test7, 20, FALSE)</f>
        <v>3</v>
      </c>
      <c r="F39" s="1">
        <f t="shared" si="0"/>
        <v>3</v>
      </c>
      <c r="G39" s="1">
        <f t="shared" si="1"/>
        <v>4</v>
      </c>
      <c r="H39">
        <f t="shared" si="2"/>
        <v>3</v>
      </c>
      <c r="I39" s="1" t="str">
        <f>VLOOKUP($B39, students, 3, FALSE)</f>
        <v>No</v>
      </c>
      <c r="J39" s="1" t="str">
        <f>VLOOKUP($B39, students, 4, FALSE)</f>
        <v>Yes</v>
      </c>
      <c r="K39" s="1" t="str">
        <f>VLOOKUP($B39, students, 5, FALSE)</f>
        <v>Male</v>
      </c>
      <c r="L39" s="1" t="str">
        <f>VLOOKUP($B39, students, 6, FALSE)</f>
        <v>African American</v>
      </c>
      <c r="M39" s="1" t="str">
        <f>VLOOKUP($B39, students, 7, FALSE)</f>
        <v>Yes</v>
      </c>
      <c r="N39" t="s">
        <v>31</v>
      </c>
      <c r="O39" t="s">
        <v>23</v>
      </c>
    </row>
    <row r="40" spans="1:15">
      <c r="A40" t="str">
        <f t="shared" si="3"/>
        <v>Unit 7 Test1</v>
      </c>
      <c r="B40" s="2" t="s">
        <v>47</v>
      </c>
      <c r="C40" s="2" t="s">
        <v>80</v>
      </c>
      <c r="D40" s="2">
        <v>1</v>
      </c>
      <c r="E40" s="1" t="str">
        <f>HLOOKUP(B40, test7, 2, FALSE)</f>
        <v>a</v>
      </c>
      <c r="F40" s="1" t="str">
        <f t="shared" si="0"/>
        <v>c</v>
      </c>
      <c r="G40" s="1">
        <f t="shared" si="1"/>
        <v>2</v>
      </c>
      <c r="H40">
        <f t="shared" si="2"/>
        <v>0</v>
      </c>
      <c r="I40" s="1" t="str">
        <f>VLOOKUP($B40, students, 3, FALSE)</f>
        <v>No</v>
      </c>
      <c r="J40" s="1" t="str">
        <f>VLOOKUP($B40, students, 4, FALSE)</f>
        <v>Yes</v>
      </c>
      <c r="K40" s="1" t="str">
        <f>VLOOKUP($B40, students, 5, FALSE)</f>
        <v>Female</v>
      </c>
      <c r="L40" s="1" t="str">
        <f>VLOOKUP($B40, students, 6, FALSE)</f>
        <v>African American</v>
      </c>
      <c r="M40" s="1" t="str">
        <f>VLOOKUP($B40, students, 7, FALSE)</f>
        <v>Yes</v>
      </c>
      <c r="N40" t="s">
        <v>33</v>
      </c>
      <c r="O40" t="s">
        <v>19</v>
      </c>
    </row>
    <row r="41" spans="1:15">
      <c r="A41" t="str">
        <f t="shared" si="3"/>
        <v>Unit 7 Test2</v>
      </c>
      <c r="B41" s="2" t="s">
        <v>47</v>
      </c>
      <c r="C41" s="2" t="s">
        <v>80</v>
      </c>
      <c r="D41" s="2">
        <v>2</v>
      </c>
      <c r="E41" s="1" t="str">
        <f>HLOOKUP(B41, test7, 3, FALSE)</f>
        <v>b</v>
      </c>
      <c r="F41" s="1" t="str">
        <f t="shared" si="0"/>
        <v>b</v>
      </c>
      <c r="G41" s="1">
        <f t="shared" si="1"/>
        <v>2</v>
      </c>
      <c r="H41">
        <f t="shared" si="2"/>
        <v>2</v>
      </c>
      <c r="I41" s="1" t="str">
        <f>VLOOKUP($B41, students, 3, FALSE)</f>
        <v>No</v>
      </c>
      <c r="J41" s="1" t="str">
        <f>VLOOKUP($B41, students, 4, FALSE)</f>
        <v>Yes</v>
      </c>
      <c r="K41" s="1" t="str">
        <f>VLOOKUP($B41, students, 5, FALSE)</f>
        <v>Female</v>
      </c>
      <c r="L41" s="1" t="str">
        <f>VLOOKUP($B41, students, 6, FALSE)</f>
        <v>African American</v>
      </c>
      <c r="M41" s="1" t="str">
        <f>VLOOKUP($B41, students, 7, FALSE)</f>
        <v>Yes</v>
      </c>
      <c r="N41" t="s">
        <v>32</v>
      </c>
      <c r="O41" t="s">
        <v>20</v>
      </c>
    </row>
    <row r="42" spans="1:15">
      <c r="A42" t="str">
        <f t="shared" si="3"/>
        <v>Unit 7 Test3</v>
      </c>
      <c r="B42" s="2" t="s">
        <v>47</v>
      </c>
      <c r="C42" s="2" t="s">
        <v>80</v>
      </c>
      <c r="D42" s="2">
        <v>3</v>
      </c>
      <c r="E42" s="1" t="str">
        <f>HLOOKUP(B42, test7, 4, FALSE)</f>
        <v>c</v>
      </c>
      <c r="F42" s="1" t="str">
        <f t="shared" si="0"/>
        <v>d</v>
      </c>
      <c r="G42" s="1">
        <f t="shared" si="1"/>
        <v>2</v>
      </c>
      <c r="H42">
        <f t="shared" si="2"/>
        <v>0</v>
      </c>
      <c r="I42" s="1" t="str">
        <f>VLOOKUP($B42, students, 3, FALSE)</f>
        <v>No</v>
      </c>
      <c r="J42" s="1" t="str">
        <f>VLOOKUP($B42, students, 4, FALSE)</f>
        <v>Yes</v>
      </c>
      <c r="K42" s="1" t="str">
        <f>VLOOKUP($B42, students, 5, FALSE)</f>
        <v>Female</v>
      </c>
      <c r="L42" s="1" t="str">
        <f>VLOOKUP($B42, students, 6, FALSE)</f>
        <v>African American</v>
      </c>
      <c r="M42" s="1" t="str">
        <f>VLOOKUP($B42, students, 7, FALSE)</f>
        <v>Yes</v>
      </c>
      <c r="N42" t="s">
        <v>33</v>
      </c>
      <c r="O42" t="s">
        <v>21</v>
      </c>
    </row>
    <row r="43" spans="1:15">
      <c r="A43" t="str">
        <f t="shared" si="3"/>
        <v>Unit 7 Test4</v>
      </c>
      <c r="B43" s="2" t="s">
        <v>47</v>
      </c>
      <c r="C43" s="2" t="s">
        <v>80</v>
      </c>
      <c r="D43" s="2">
        <v>4</v>
      </c>
      <c r="E43" s="1" t="str">
        <f>HLOOKUP(B43, test7, 5, FALSE)</f>
        <v>no answer</v>
      </c>
      <c r="F43" s="1" t="str">
        <f t="shared" si="0"/>
        <v>a</v>
      </c>
      <c r="G43" s="1">
        <f t="shared" si="1"/>
        <v>2</v>
      </c>
      <c r="H43">
        <f t="shared" si="2"/>
        <v>0</v>
      </c>
      <c r="I43" s="1" t="str">
        <f>VLOOKUP($B43, students, 3, FALSE)</f>
        <v>No</v>
      </c>
      <c r="J43" s="1" t="str">
        <f>VLOOKUP($B43, students, 4, FALSE)</f>
        <v>Yes</v>
      </c>
      <c r="K43" s="1" t="str">
        <f>VLOOKUP($B43, students, 5, FALSE)</f>
        <v>Female</v>
      </c>
      <c r="L43" s="1" t="str">
        <f>VLOOKUP($B43, students, 6, FALSE)</f>
        <v>African American</v>
      </c>
      <c r="M43" s="1" t="str">
        <f>VLOOKUP($B43, students, 7, FALSE)</f>
        <v>Yes</v>
      </c>
      <c r="N43" t="s">
        <v>31</v>
      </c>
      <c r="O43" t="s">
        <v>22</v>
      </c>
    </row>
    <row r="44" spans="1:15">
      <c r="A44" t="str">
        <f t="shared" si="3"/>
        <v>Unit 7 Test5</v>
      </c>
      <c r="B44" s="2" t="s">
        <v>47</v>
      </c>
      <c r="C44" s="2" t="s">
        <v>80</v>
      </c>
      <c r="D44" s="2">
        <v>5</v>
      </c>
      <c r="E44" s="1" t="str">
        <f>HLOOKUP(B44, test7, 6, FALSE)</f>
        <v>a</v>
      </c>
      <c r="F44" s="1" t="str">
        <f t="shared" si="0"/>
        <v>b</v>
      </c>
      <c r="G44" s="1">
        <f t="shared" si="1"/>
        <v>2</v>
      </c>
      <c r="H44">
        <f t="shared" si="2"/>
        <v>0</v>
      </c>
      <c r="I44" s="1" t="str">
        <f>VLOOKUP($B44, students, 3, FALSE)</f>
        <v>No</v>
      </c>
      <c r="J44" s="1" t="str">
        <f>VLOOKUP($B44, students, 4, FALSE)</f>
        <v>Yes</v>
      </c>
      <c r="K44" s="1" t="str">
        <f>VLOOKUP($B44, students, 5, FALSE)</f>
        <v>Female</v>
      </c>
      <c r="L44" s="1" t="str">
        <f>VLOOKUP($B44, students, 6, FALSE)</f>
        <v>African American</v>
      </c>
      <c r="M44" s="1" t="str">
        <f>VLOOKUP($B44, students, 7, FALSE)</f>
        <v>Yes</v>
      </c>
      <c r="N44" t="s">
        <v>31</v>
      </c>
      <c r="O44" t="s">
        <v>23</v>
      </c>
    </row>
    <row r="45" spans="1:15">
      <c r="A45" t="str">
        <f t="shared" si="3"/>
        <v>Unit 7 Test6</v>
      </c>
      <c r="B45" s="2" t="s">
        <v>47</v>
      </c>
      <c r="C45" s="2" t="s">
        <v>80</v>
      </c>
      <c r="D45" s="2">
        <v>6</v>
      </c>
      <c r="E45" s="1" t="b">
        <f>HLOOKUP(B45, test7, 7, FALSE)</f>
        <v>1</v>
      </c>
      <c r="F45" s="1" t="b">
        <f t="shared" si="0"/>
        <v>1</v>
      </c>
      <c r="G45" s="1">
        <f t="shared" si="1"/>
        <v>1</v>
      </c>
      <c r="H45">
        <f t="shared" si="2"/>
        <v>1</v>
      </c>
      <c r="I45" s="1" t="str">
        <f>VLOOKUP($B45, students, 3, FALSE)</f>
        <v>No</v>
      </c>
      <c r="J45" s="1" t="str">
        <f>VLOOKUP($B45, students, 4, FALSE)</f>
        <v>Yes</v>
      </c>
      <c r="K45" s="1" t="str">
        <f>VLOOKUP($B45, students, 5, FALSE)</f>
        <v>Female</v>
      </c>
      <c r="L45" s="1" t="str">
        <f>VLOOKUP($B45, students, 6, FALSE)</f>
        <v>African American</v>
      </c>
      <c r="M45" s="1" t="str">
        <f>VLOOKUP($B45, students, 7, FALSE)</f>
        <v>Yes</v>
      </c>
      <c r="N45" t="s">
        <v>31</v>
      </c>
      <c r="O45" t="s">
        <v>24</v>
      </c>
    </row>
    <row r="46" spans="1:15">
      <c r="A46" t="str">
        <f t="shared" si="3"/>
        <v>Unit 7 Test6b</v>
      </c>
      <c r="B46" s="2" t="s">
        <v>47</v>
      </c>
      <c r="C46" s="2" t="s">
        <v>80</v>
      </c>
      <c r="D46" s="2" t="s">
        <v>14</v>
      </c>
      <c r="E46" s="1">
        <f>HLOOKUP(B46, test7, 8, FALSE)</f>
        <v>1</v>
      </c>
      <c r="F46" s="1">
        <f t="shared" si="0"/>
        <v>1</v>
      </c>
      <c r="G46" s="1">
        <f t="shared" si="1"/>
        <v>1</v>
      </c>
      <c r="H46">
        <f t="shared" si="2"/>
        <v>1</v>
      </c>
      <c r="I46" s="1" t="str">
        <f>VLOOKUP($B46, students, 3, FALSE)</f>
        <v>No</v>
      </c>
      <c r="J46" s="1" t="str">
        <f>VLOOKUP($B46, students, 4, FALSE)</f>
        <v>Yes</v>
      </c>
      <c r="K46" s="1" t="str">
        <f>VLOOKUP($B46, students, 5, FALSE)</f>
        <v>Female</v>
      </c>
      <c r="L46" s="1" t="str">
        <f>VLOOKUP($B46, students, 6, FALSE)</f>
        <v>African American</v>
      </c>
      <c r="M46" s="1" t="str">
        <f>VLOOKUP($B46, students, 7, FALSE)</f>
        <v>Yes</v>
      </c>
      <c r="N46" t="s">
        <v>31</v>
      </c>
      <c r="O46" t="s">
        <v>24</v>
      </c>
    </row>
    <row r="47" spans="1:15">
      <c r="A47" t="str">
        <f t="shared" si="3"/>
        <v>Unit 7 Test7</v>
      </c>
      <c r="B47" s="2" t="s">
        <v>47</v>
      </c>
      <c r="C47" s="2" t="s">
        <v>80</v>
      </c>
      <c r="D47" s="2">
        <v>7</v>
      </c>
      <c r="E47" s="1" t="b">
        <f>HLOOKUP(B47, test7, 9, FALSE)</f>
        <v>0</v>
      </c>
      <c r="F47" s="1" t="b">
        <f t="shared" si="0"/>
        <v>0</v>
      </c>
      <c r="G47" s="1">
        <f t="shared" si="1"/>
        <v>1</v>
      </c>
      <c r="H47">
        <f t="shared" si="2"/>
        <v>1</v>
      </c>
      <c r="I47" s="1" t="str">
        <f>VLOOKUP($B47, students, 3, FALSE)</f>
        <v>No</v>
      </c>
      <c r="J47" s="1" t="str">
        <f>VLOOKUP($B47, students, 4, FALSE)</f>
        <v>Yes</v>
      </c>
      <c r="K47" s="1" t="str">
        <f>VLOOKUP($B47, students, 5, FALSE)</f>
        <v>Female</v>
      </c>
      <c r="L47" s="1" t="str">
        <f>VLOOKUP($B47, students, 6, FALSE)</f>
        <v>African American</v>
      </c>
      <c r="M47" s="1" t="str">
        <f>VLOOKUP($B47, students, 7, FALSE)</f>
        <v>Yes</v>
      </c>
      <c r="N47" t="s">
        <v>32</v>
      </c>
      <c r="O47" t="s">
        <v>20</v>
      </c>
    </row>
    <row r="48" spans="1:15">
      <c r="A48" t="str">
        <f t="shared" si="3"/>
        <v>Unit 7 Test7b</v>
      </c>
      <c r="B48" s="2" t="s">
        <v>47</v>
      </c>
      <c r="C48" s="2" t="s">
        <v>80</v>
      </c>
      <c r="D48" s="2" t="s">
        <v>15</v>
      </c>
      <c r="E48" s="1">
        <f>HLOOKUP(B48, test7, 10, FALSE)</f>
        <v>1</v>
      </c>
      <c r="F48" s="1">
        <f t="shared" si="0"/>
        <v>1</v>
      </c>
      <c r="G48" s="1">
        <f t="shared" si="1"/>
        <v>1</v>
      </c>
      <c r="H48">
        <f t="shared" si="2"/>
        <v>1</v>
      </c>
      <c r="I48" s="1" t="str">
        <f>VLOOKUP($B48, students, 3, FALSE)</f>
        <v>No</v>
      </c>
      <c r="J48" s="1" t="str">
        <f>VLOOKUP($B48, students, 4, FALSE)</f>
        <v>Yes</v>
      </c>
      <c r="K48" s="1" t="str">
        <f>VLOOKUP($B48, students, 5, FALSE)</f>
        <v>Female</v>
      </c>
      <c r="L48" s="1" t="str">
        <f>VLOOKUP($B48, students, 6, FALSE)</f>
        <v>African American</v>
      </c>
      <c r="M48" s="1" t="str">
        <f>VLOOKUP($B48, students, 7, FALSE)</f>
        <v>Yes</v>
      </c>
      <c r="N48" t="s">
        <v>34</v>
      </c>
      <c r="O48" t="s">
        <v>29</v>
      </c>
    </row>
    <row r="49" spans="1:15">
      <c r="A49" t="str">
        <f t="shared" si="3"/>
        <v>Unit 7 Test8</v>
      </c>
      <c r="B49" s="2" t="s">
        <v>47</v>
      </c>
      <c r="C49" s="2" t="s">
        <v>80</v>
      </c>
      <c r="D49" s="2">
        <v>8</v>
      </c>
      <c r="E49" s="1">
        <f>HLOOKUP(B49, test7, 11, FALSE)</f>
        <v>3.5</v>
      </c>
      <c r="F49" s="1">
        <f t="shared" si="0"/>
        <v>3.5</v>
      </c>
      <c r="G49" s="1">
        <f t="shared" si="1"/>
        <v>4</v>
      </c>
      <c r="H49">
        <f t="shared" si="2"/>
        <v>3.5</v>
      </c>
      <c r="I49" s="1" t="str">
        <f>VLOOKUP($B49, students, 3, FALSE)</f>
        <v>No</v>
      </c>
      <c r="J49" s="1" t="str">
        <f>VLOOKUP($B49, students, 4, FALSE)</f>
        <v>Yes</v>
      </c>
      <c r="K49" s="1" t="str">
        <f>VLOOKUP($B49, students, 5, FALSE)</f>
        <v>Female</v>
      </c>
      <c r="L49" s="1" t="str">
        <f>VLOOKUP($B49, students, 6, FALSE)</f>
        <v>African American</v>
      </c>
      <c r="M49" s="1" t="str">
        <f>VLOOKUP($B49, students, 7, FALSE)</f>
        <v>Yes</v>
      </c>
      <c r="N49" t="s">
        <v>34</v>
      </c>
      <c r="O49" t="s">
        <v>29</v>
      </c>
    </row>
    <row r="50" spans="1:15">
      <c r="A50" t="str">
        <f t="shared" si="3"/>
        <v>Unit 7 Test9a</v>
      </c>
      <c r="B50" s="2" t="s">
        <v>47</v>
      </c>
      <c r="C50" s="2" t="s">
        <v>80</v>
      </c>
      <c r="D50" s="2" t="s">
        <v>2</v>
      </c>
      <c r="E50" s="1" t="str">
        <f>HLOOKUP(B50, test7, 12, FALSE)</f>
        <v>c</v>
      </c>
      <c r="F50" s="1" t="str">
        <f t="shared" si="0"/>
        <v>a</v>
      </c>
      <c r="G50" s="1">
        <f t="shared" si="1"/>
        <v>2</v>
      </c>
      <c r="H50">
        <f t="shared" si="2"/>
        <v>0</v>
      </c>
      <c r="I50" s="1" t="str">
        <f>VLOOKUP($B50, students, 3, FALSE)</f>
        <v>No</v>
      </c>
      <c r="J50" s="1" t="str">
        <f>VLOOKUP($B50, students, 4, FALSE)</f>
        <v>Yes</v>
      </c>
      <c r="K50" s="1" t="str">
        <f>VLOOKUP($B50, students, 5, FALSE)</f>
        <v>Female</v>
      </c>
      <c r="L50" s="1" t="str">
        <f>VLOOKUP($B50, students, 6, FALSE)</f>
        <v>African American</v>
      </c>
      <c r="M50" s="1" t="str">
        <f>VLOOKUP($B50, students, 7, FALSE)</f>
        <v>Yes</v>
      </c>
      <c r="N50" t="s">
        <v>34</v>
      </c>
      <c r="O50" t="s">
        <v>29</v>
      </c>
    </row>
    <row r="51" spans="1:15">
      <c r="A51" t="str">
        <f t="shared" si="3"/>
        <v>Unit 7 Test9b</v>
      </c>
      <c r="B51" s="2" t="s">
        <v>47</v>
      </c>
      <c r="C51" s="2" t="s">
        <v>80</v>
      </c>
      <c r="D51" s="2" t="s">
        <v>3</v>
      </c>
      <c r="E51" s="1">
        <f>HLOOKUP(B51, test7, 13, FALSE)</f>
        <v>3</v>
      </c>
      <c r="F51" s="1">
        <f t="shared" si="0"/>
        <v>3</v>
      </c>
      <c r="G51" s="1">
        <f t="shared" si="1"/>
        <v>4</v>
      </c>
      <c r="H51">
        <f t="shared" si="2"/>
        <v>3</v>
      </c>
      <c r="I51" s="1" t="str">
        <f>VLOOKUP($B51, students, 3, FALSE)</f>
        <v>No</v>
      </c>
      <c r="J51" s="1" t="str">
        <f>VLOOKUP($B51, students, 4, FALSE)</f>
        <v>Yes</v>
      </c>
      <c r="K51" s="1" t="str">
        <f>VLOOKUP($B51, students, 5, FALSE)</f>
        <v>Female</v>
      </c>
      <c r="L51" s="1" t="str">
        <f>VLOOKUP($B51, students, 6, FALSE)</f>
        <v>African American</v>
      </c>
      <c r="M51" s="1" t="str">
        <f>VLOOKUP($B51, students, 7, FALSE)</f>
        <v>Yes</v>
      </c>
      <c r="N51" t="s">
        <v>34</v>
      </c>
      <c r="O51" t="s">
        <v>29</v>
      </c>
    </row>
    <row r="52" spans="1:15">
      <c r="A52" t="str">
        <f t="shared" si="3"/>
        <v>Unit 7 Test10</v>
      </c>
      <c r="B52" s="2" t="s">
        <v>47</v>
      </c>
      <c r="C52" s="2" t="s">
        <v>80</v>
      </c>
      <c r="D52" s="2">
        <v>10</v>
      </c>
      <c r="E52" s="1">
        <f>HLOOKUP(B52, test7, 14, FALSE)</f>
        <v>0</v>
      </c>
      <c r="F52" s="1">
        <f t="shared" si="0"/>
        <v>0</v>
      </c>
      <c r="G52" s="1">
        <f t="shared" si="1"/>
        <v>4</v>
      </c>
      <c r="H52">
        <f t="shared" si="2"/>
        <v>0</v>
      </c>
      <c r="I52" s="1" t="str">
        <f>VLOOKUP($B52, students, 3, FALSE)</f>
        <v>No</v>
      </c>
      <c r="J52" s="1" t="str">
        <f>VLOOKUP($B52, students, 4, FALSE)</f>
        <v>Yes</v>
      </c>
      <c r="K52" s="1" t="str">
        <f>VLOOKUP($B52, students, 5, FALSE)</f>
        <v>Female</v>
      </c>
      <c r="L52" s="1" t="str">
        <f>VLOOKUP($B52, students, 6, FALSE)</f>
        <v>African American</v>
      </c>
      <c r="M52" s="1" t="str">
        <f>VLOOKUP($B52, students, 7, FALSE)</f>
        <v>Yes</v>
      </c>
      <c r="N52" t="s">
        <v>31</v>
      </c>
      <c r="O52" t="s">
        <v>24</v>
      </c>
    </row>
    <row r="53" spans="1:15">
      <c r="A53" t="str">
        <f t="shared" si="3"/>
        <v>Unit 7 Test11</v>
      </c>
      <c r="B53" s="2" t="s">
        <v>47</v>
      </c>
      <c r="C53" s="2" t="s">
        <v>80</v>
      </c>
      <c r="D53" s="2">
        <v>11</v>
      </c>
      <c r="E53" s="1">
        <f>HLOOKUP(B53, test7, 15, FALSE)</f>
        <v>3</v>
      </c>
      <c r="F53" s="1">
        <f t="shared" si="0"/>
        <v>3</v>
      </c>
      <c r="G53" s="1">
        <f t="shared" si="1"/>
        <v>4</v>
      </c>
      <c r="H53">
        <f t="shared" si="2"/>
        <v>3</v>
      </c>
      <c r="I53" s="1" t="str">
        <f>VLOOKUP($B53, students, 3, FALSE)</f>
        <v>No</v>
      </c>
      <c r="J53" s="1" t="str">
        <f>VLOOKUP($B53, students, 4, FALSE)</f>
        <v>Yes</v>
      </c>
      <c r="K53" s="1" t="str">
        <f>VLOOKUP($B53, students, 5, FALSE)</f>
        <v>Female</v>
      </c>
      <c r="L53" s="1" t="str">
        <f>VLOOKUP($B53, students, 6, FALSE)</f>
        <v>African American</v>
      </c>
      <c r="M53" s="1" t="str">
        <f>VLOOKUP($B53, students, 7, FALSE)</f>
        <v>Yes</v>
      </c>
      <c r="N53" t="s">
        <v>32</v>
      </c>
      <c r="O53" t="s">
        <v>20</v>
      </c>
    </row>
    <row r="54" spans="1:15">
      <c r="A54" t="str">
        <f t="shared" si="3"/>
        <v>Unit 7 Test12a</v>
      </c>
      <c r="B54" s="2" t="s">
        <v>47</v>
      </c>
      <c r="C54" s="2" t="s">
        <v>80</v>
      </c>
      <c r="D54" s="2" t="s">
        <v>4</v>
      </c>
      <c r="E54" s="1">
        <f>HLOOKUP(B54, test7, 16, FALSE)</f>
        <v>4</v>
      </c>
      <c r="F54" s="1">
        <f t="shared" si="0"/>
        <v>4</v>
      </c>
      <c r="G54" s="1">
        <f t="shared" si="1"/>
        <v>4</v>
      </c>
      <c r="H54">
        <f t="shared" si="2"/>
        <v>4</v>
      </c>
      <c r="I54" s="1" t="str">
        <f>VLOOKUP($B54, students, 3, FALSE)</f>
        <v>No</v>
      </c>
      <c r="J54" s="1" t="str">
        <f>VLOOKUP($B54, students, 4, FALSE)</f>
        <v>Yes</v>
      </c>
      <c r="K54" s="1" t="str">
        <f>VLOOKUP($B54, students, 5, FALSE)</f>
        <v>Female</v>
      </c>
      <c r="L54" s="1" t="str">
        <f>VLOOKUP($B54, students, 6, FALSE)</f>
        <v>African American</v>
      </c>
      <c r="M54" s="1" t="str">
        <f>VLOOKUP($B54, students, 7, FALSE)</f>
        <v>Yes</v>
      </c>
      <c r="N54" t="s">
        <v>32</v>
      </c>
      <c r="O54" t="s">
        <v>20</v>
      </c>
    </row>
    <row r="55" spans="1:15">
      <c r="A55" t="str">
        <f t="shared" si="3"/>
        <v>Unit 7 Test12b</v>
      </c>
      <c r="B55" s="2" t="s">
        <v>47</v>
      </c>
      <c r="C55" s="2" t="s">
        <v>80</v>
      </c>
      <c r="D55" s="2" t="s">
        <v>5</v>
      </c>
      <c r="E55" s="1">
        <f>HLOOKUP(B55, test7, 17, FALSE)</f>
        <v>1.5</v>
      </c>
      <c r="F55" s="1">
        <f t="shared" si="0"/>
        <v>1.5</v>
      </c>
      <c r="G55" s="1">
        <f t="shared" si="1"/>
        <v>2</v>
      </c>
      <c r="H55">
        <f t="shared" si="2"/>
        <v>1.5</v>
      </c>
      <c r="I55" s="1" t="str">
        <f>VLOOKUP($B55, students, 3, FALSE)</f>
        <v>No</v>
      </c>
      <c r="J55" s="1" t="str">
        <f>VLOOKUP($B55, students, 4, FALSE)</f>
        <v>Yes</v>
      </c>
      <c r="K55" s="1" t="str">
        <f>VLOOKUP($B55, students, 5, FALSE)</f>
        <v>Female</v>
      </c>
      <c r="L55" s="1" t="str">
        <f>VLOOKUP($B55, students, 6, FALSE)</f>
        <v>African American</v>
      </c>
      <c r="M55" s="1" t="str">
        <f>VLOOKUP($B55, students, 7, FALSE)</f>
        <v>Yes</v>
      </c>
      <c r="N55" t="s">
        <v>33</v>
      </c>
      <c r="O55" t="s">
        <v>19</v>
      </c>
    </row>
    <row r="56" spans="1:15">
      <c r="A56" t="str">
        <f t="shared" si="3"/>
        <v>Unit 7 Test12c</v>
      </c>
      <c r="B56" s="2" t="s">
        <v>47</v>
      </c>
      <c r="C56" s="2" t="s">
        <v>80</v>
      </c>
      <c r="D56" s="2" t="s">
        <v>6</v>
      </c>
      <c r="E56" s="1">
        <f>HLOOKUP(B56, test7, 18, FALSE)</f>
        <v>4</v>
      </c>
      <c r="F56" s="1">
        <f t="shared" si="0"/>
        <v>4</v>
      </c>
      <c r="G56" s="1">
        <f t="shared" si="1"/>
        <v>4</v>
      </c>
      <c r="H56">
        <f t="shared" si="2"/>
        <v>4</v>
      </c>
      <c r="I56" s="1" t="str">
        <f>VLOOKUP($B56, students, 3, FALSE)</f>
        <v>No</v>
      </c>
      <c r="J56" s="1" t="str">
        <f>VLOOKUP($B56, students, 4, FALSE)</f>
        <v>Yes</v>
      </c>
      <c r="K56" s="1" t="str">
        <f>VLOOKUP($B56, students, 5, FALSE)</f>
        <v>Female</v>
      </c>
      <c r="L56" s="1" t="str">
        <f>VLOOKUP($B56, students, 6, FALSE)</f>
        <v>African American</v>
      </c>
      <c r="M56" s="1" t="str">
        <f>VLOOKUP($B56, students, 7, FALSE)</f>
        <v>Yes</v>
      </c>
      <c r="N56" t="s">
        <v>31</v>
      </c>
      <c r="O56" t="s">
        <v>22</v>
      </c>
    </row>
    <row r="57" spans="1:15">
      <c r="A57" t="str">
        <f t="shared" si="3"/>
        <v>Unit 7 Test13a</v>
      </c>
      <c r="B57" s="2" t="s">
        <v>47</v>
      </c>
      <c r="C57" s="2" t="s">
        <v>80</v>
      </c>
      <c r="D57" s="2" t="s">
        <v>7</v>
      </c>
      <c r="E57" s="1">
        <f>HLOOKUP(B57, test7, 19, FALSE)</f>
        <v>4</v>
      </c>
      <c r="F57" s="1">
        <f t="shared" si="0"/>
        <v>4</v>
      </c>
      <c r="G57" s="1">
        <f t="shared" si="1"/>
        <v>4</v>
      </c>
      <c r="H57">
        <f t="shared" si="2"/>
        <v>4</v>
      </c>
      <c r="I57" s="1" t="str">
        <f>VLOOKUP($B57, students, 3, FALSE)</f>
        <v>No</v>
      </c>
      <c r="J57" s="1" t="str">
        <f>VLOOKUP($B57, students, 4, FALSE)</f>
        <v>Yes</v>
      </c>
      <c r="K57" s="1" t="str">
        <f>VLOOKUP($B57, students, 5, FALSE)</f>
        <v>Female</v>
      </c>
      <c r="L57" s="1" t="str">
        <f>VLOOKUP($B57, students, 6, FALSE)</f>
        <v>African American</v>
      </c>
      <c r="M57" s="1" t="str">
        <f>VLOOKUP($B57, students, 7, FALSE)</f>
        <v>Yes</v>
      </c>
      <c r="N57" t="s">
        <v>31</v>
      </c>
      <c r="O57" t="s">
        <v>22</v>
      </c>
    </row>
    <row r="58" spans="1:15">
      <c r="A58" t="str">
        <f t="shared" si="3"/>
        <v>Unit 7 Test13b</v>
      </c>
      <c r="B58" s="2" t="s">
        <v>47</v>
      </c>
      <c r="C58" s="2" t="s">
        <v>80</v>
      </c>
      <c r="D58" s="2" t="s">
        <v>8</v>
      </c>
      <c r="E58" s="1">
        <f>HLOOKUP(B58, test7, 20, FALSE)</f>
        <v>0</v>
      </c>
      <c r="F58" s="1">
        <f t="shared" si="0"/>
        <v>0</v>
      </c>
      <c r="G58" s="1">
        <f t="shared" si="1"/>
        <v>4</v>
      </c>
      <c r="H58">
        <f t="shared" si="2"/>
        <v>0</v>
      </c>
      <c r="I58" s="1" t="str">
        <f>VLOOKUP($B58, students, 3, FALSE)</f>
        <v>No</v>
      </c>
      <c r="J58" s="1" t="str">
        <f>VLOOKUP($B58, students, 4, FALSE)</f>
        <v>Yes</v>
      </c>
      <c r="K58" s="1" t="str">
        <f>VLOOKUP($B58, students, 5, FALSE)</f>
        <v>Female</v>
      </c>
      <c r="L58" s="1" t="str">
        <f>VLOOKUP($B58, students, 6, FALSE)</f>
        <v>African American</v>
      </c>
      <c r="M58" s="1" t="str">
        <f>VLOOKUP($B58, students, 7, FALSE)</f>
        <v>Yes</v>
      </c>
      <c r="N58" t="s">
        <v>31</v>
      </c>
      <c r="O58" t="s">
        <v>23</v>
      </c>
    </row>
    <row r="59" spans="1:15">
      <c r="A59" t="str">
        <f t="shared" si="3"/>
        <v>Unit 7 Test1</v>
      </c>
      <c r="B59" s="2" t="s">
        <v>48</v>
      </c>
      <c r="C59" s="2" t="s">
        <v>80</v>
      </c>
      <c r="D59" s="2">
        <v>1</v>
      </c>
      <c r="E59" s="1" t="str">
        <f>HLOOKUP(B59, test7, 2, FALSE)</f>
        <v>c</v>
      </c>
      <c r="F59" s="1" t="str">
        <f t="shared" si="0"/>
        <v>c</v>
      </c>
      <c r="G59" s="1">
        <f t="shared" si="1"/>
        <v>2</v>
      </c>
      <c r="H59">
        <f t="shared" si="2"/>
        <v>2</v>
      </c>
      <c r="I59" s="1" t="str">
        <f>VLOOKUP($B59, students, 3, FALSE)</f>
        <v>No</v>
      </c>
      <c r="J59" s="1" t="str">
        <f>VLOOKUP($B59, students, 4, FALSE)</f>
        <v>No</v>
      </c>
      <c r="K59" s="1" t="str">
        <f>VLOOKUP($B59, students, 5, FALSE)</f>
        <v>Male</v>
      </c>
      <c r="L59" s="1" t="str">
        <f>VLOOKUP($B59, students, 6, FALSE)</f>
        <v>Hispanic</v>
      </c>
      <c r="M59" s="1" t="str">
        <f>VLOOKUP($B59, students, 7, FALSE)</f>
        <v>Yes</v>
      </c>
      <c r="N59" t="s">
        <v>33</v>
      </c>
      <c r="O59" t="s">
        <v>19</v>
      </c>
    </row>
    <row r="60" spans="1:15">
      <c r="A60" t="str">
        <f t="shared" si="3"/>
        <v>Unit 7 Test2</v>
      </c>
      <c r="B60" s="2" t="s">
        <v>48</v>
      </c>
      <c r="C60" s="2" t="s">
        <v>80</v>
      </c>
      <c r="D60" s="2">
        <v>2</v>
      </c>
      <c r="E60" s="1" t="str">
        <f>HLOOKUP(B60, test7, 3, FALSE)</f>
        <v>a</v>
      </c>
      <c r="F60" s="1" t="str">
        <f t="shared" si="0"/>
        <v>b</v>
      </c>
      <c r="G60" s="1">
        <f t="shared" si="1"/>
        <v>2</v>
      </c>
      <c r="H60">
        <f t="shared" si="2"/>
        <v>0</v>
      </c>
      <c r="I60" s="1" t="str">
        <f>VLOOKUP($B60, students, 3, FALSE)</f>
        <v>No</v>
      </c>
      <c r="J60" s="1" t="str">
        <f>VLOOKUP($B60, students, 4, FALSE)</f>
        <v>No</v>
      </c>
      <c r="K60" s="1" t="str">
        <f>VLOOKUP($B60, students, 5, FALSE)</f>
        <v>Male</v>
      </c>
      <c r="L60" s="1" t="str">
        <f>VLOOKUP($B60, students, 6, FALSE)</f>
        <v>Hispanic</v>
      </c>
      <c r="M60" s="1" t="str">
        <f>VLOOKUP($B60, students, 7, FALSE)</f>
        <v>Yes</v>
      </c>
      <c r="N60" t="s">
        <v>32</v>
      </c>
      <c r="O60" t="s">
        <v>20</v>
      </c>
    </row>
    <row r="61" spans="1:15">
      <c r="A61" t="str">
        <f t="shared" si="3"/>
        <v>Unit 7 Test3</v>
      </c>
      <c r="B61" s="2" t="s">
        <v>48</v>
      </c>
      <c r="C61" s="2" t="s">
        <v>80</v>
      </c>
      <c r="D61" s="2">
        <v>3</v>
      </c>
      <c r="E61" s="1" t="str">
        <f>HLOOKUP(B61, test7, 4, FALSE)</f>
        <v>b</v>
      </c>
      <c r="F61" s="1" t="str">
        <f t="shared" si="0"/>
        <v>d</v>
      </c>
      <c r="G61" s="1">
        <f t="shared" si="1"/>
        <v>2</v>
      </c>
      <c r="H61">
        <f t="shared" si="2"/>
        <v>0</v>
      </c>
      <c r="I61" s="1" t="str">
        <f>VLOOKUP($B61, students, 3, FALSE)</f>
        <v>No</v>
      </c>
      <c r="J61" s="1" t="str">
        <f>VLOOKUP($B61, students, 4, FALSE)</f>
        <v>No</v>
      </c>
      <c r="K61" s="1" t="str">
        <f>VLOOKUP($B61, students, 5, FALSE)</f>
        <v>Male</v>
      </c>
      <c r="L61" s="1" t="str">
        <f>VLOOKUP($B61, students, 6, FALSE)</f>
        <v>Hispanic</v>
      </c>
      <c r="M61" s="1" t="str">
        <f>VLOOKUP($B61, students, 7, FALSE)</f>
        <v>Yes</v>
      </c>
      <c r="N61" t="s">
        <v>33</v>
      </c>
      <c r="O61" t="s">
        <v>21</v>
      </c>
    </row>
    <row r="62" spans="1:15">
      <c r="A62" t="str">
        <f t="shared" si="3"/>
        <v>Unit 7 Test4</v>
      </c>
      <c r="B62" s="2" t="s">
        <v>48</v>
      </c>
      <c r="C62" s="2" t="s">
        <v>80</v>
      </c>
      <c r="D62" s="2">
        <v>4</v>
      </c>
      <c r="E62" s="1" t="str">
        <f>HLOOKUP(B62, test7, 5, FALSE)</f>
        <v>a</v>
      </c>
      <c r="F62" s="1" t="str">
        <f t="shared" si="0"/>
        <v>a</v>
      </c>
      <c r="G62" s="1">
        <f t="shared" si="1"/>
        <v>2</v>
      </c>
      <c r="H62">
        <f t="shared" si="2"/>
        <v>2</v>
      </c>
      <c r="I62" s="1" t="str">
        <f>VLOOKUP($B62, students, 3, FALSE)</f>
        <v>No</v>
      </c>
      <c r="J62" s="1" t="str">
        <f>VLOOKUP($B62, students, 4, FALSE)</f>
        <v>No</v>
      </c>
      <c r="K62" s="1" t="str">
        <f>VLOOKUP($B62, students, 5, FALSE)</f>
        <v>Male</v>
      </c>
      <c r="L62" s="1" t="str">
        <f>VLOOKUP($B62, students, 6, FALSE)</f>
        <v>Hispanic</v>
      </c>
      <c r="M62" s="1" t="str">
        <f>VLOOKUP($B62, students, 7, FALSE)</f>
        <v>Yes</v>
      </c>
      <c r="N62" t="s">
        <v>31</v>
      </c>
      <c r="O62" t="s">
        <v>22</v>
      </c>
    </row>
    <row r="63" spans="1:15">
      <c r="A63" t="str">
        <f t="shared" si="3"/>
        <v>Unit 7 Test5</v>
      </c>
      <c r="B63" s="2" t="s">
        <v>48</v>
      </c>
      <c r="C63" s="2" t="s">
        <v>80</v>
      </c>
      <c r="D63" s="2">
        <v>5</v>
      </c>
      <c r="E63" s="1" t="str">
        <f>HLOOKUP(B63, test7, 6, FALSE)</f>
        <v>a</v>
      </c>
      <c r="F63" s="1" t="str">
        <f t="shared" si="0"/>
        <v>b</v>
      </c>
      <c r="G63" s="1">
        <f t="shared" si="1"/>
        <v>2</v>
      </c>
      <c r="H63">
        <f t="shared" si="2"/>
        <v>0</v>
      </c>
      <c r="I63" s="1" t="str">
        <f>VLOOKUP($B63, students, 3, FALSE)</f>
        <v>No</v>
      </c>
      <c r="J63" s="1" t="str">
        <f>VLOOKUP($B63, students, 4, FALSE)</f>
        <v>No</v>
      </c>
      <c r="K63" s="1" t="str">
        <f>VLOOKUP($B63, students, 5, FALSE)</f>
        <v>Male</v>
      </c>
      <c r="L63" s="1" t="str">
        <f>VLOOKUP($B63, students, 6, FALSE)</f>
        <v>Hispanic</v>
      </c>
      <c r="M63" s="1" t="str">
        <f>VLOOKUP($B63, students, 7, FALSE)</f>
        <v>Yes</v>
      </c>
      <c r="N63" t="s">
        <v>31</v>
      </c>
      <c r="O63" t="s">
        <v>23</v>
      </c>
    </row>
    <row r="64" spans="1:15">
      <c r="A64" t="str">
        <f t="shared" si="3"/>
        <v>Unit 7 Test6</v>
      </c>
      <c r="B64" s="2" t="s">
        <v>48</v>
      </c>
      <c r="C64" s="2" t="s">
        <v>80</v>
      </c>
      <c r="D64" s="2">
        <v>6</v>
      </c>
      <c r="E64" s="1" t="b">
        <f>HLOOKUP(B64, test7, 7, FALSE)</f>
        <v>1</v>
      </c>
      <c r="F64" s="1" t="b">
        <f t="shared" si="0"/>
        <v>1</v>
      </c>
      <c r="G64" s="1">
        <f t="shared" si="1"/>
        <v>1</v>
      </c>
      <c r="H64">
        <f t="shared" si="2"/>
        <v>1</v>
      </c>
      <c r="I64" s="1" t="str">
        <f>VLOOKUP($B64, students, 3, FALSE)</f>
        <v>No</v>
      </c>
      <c r="J64" s="1" t="str">
        <f>VLOOKUP($B64, students, 4, FALSE)</f>
        <v>No</v>
      </c>
      <c r="K64" s="1" t="str">
        <f>VLOOKUP($B64, students, 5, FALSE)</f>
        <v>Male</v>
      </c>
      <c r="L64" s="1" t="str">
        <f>VLOOKUP($B64, students, 6, FALSE)</f>
        <v>Hispanic</v>
      </c>
      <c r="M64" s="1" t="str">
        <f>VLOOKUP($B64, students, 7, FALSE)</f>
        <v>Yes</v>
      </c>
      <c r="N64" t="s">
        <v>31</v>
      </c>
      <c r="O64" t="s">
        <v>24</v>
      </c>
    </row>
    <row r="65" spans="1:15">
      <c r="A65" t="str">
        <f t="shared" si="3"/>
        <v>Unit 7 Test6b</v>
      </c>
      <c r="B65" s="2" t="s">
        <v>48</v>
      </c>
      <c r="C65" s="2" t="s">
        <v>80</v>
      </c>
      <c r="D65" s="2" t="s">
        <v>14</v>
      </c>
      <c r="E65" s="1">
        <f>HLOOKUP(B65, test7, 8, FALSE)</f>
        <v>1</v>
      </c>
      <c r="F65" s="1">
        <f t="shared" si="0"/>
        <v>1</v>
      </c>
      <c r="G65" s="1">
        <f t="shared" si="1"/>
        <v>1</v>
      </c>
      <c r="H65">
        <f t="shared" si="2"/>
        <v>1</v>
      </c>
      <c r="I65" s="1" t="str">
        <f>VLOOKUP($B65, students, 3, FALSE)</f>
        <v>No</v>
      </c>
      <c r="J65" s="1" t="str">
        <f>VLOOKUP($B65, students, 4, FALSE)</f>
        <v>No</v>
      </c>
      <c r="K65" s="1" t="str">
        <f>VLOOKUP($B65, students, 5, FALSE)</f>
        <v>Male</v>
      </c>
      <c r="L65" s="1" t="str">
        <f>VLOOKUP($B65, students, 6, FALSE)</f>
        <v>Hispanic</v>
      </c>
      <c r="M65" s="1" t="str">
        <f>VLOOKUP($B65, students, 7, FALSE)</f>
        <v>Yes</v>
      </c>
      <c r="N65" t="s">
        <v>31</v>
      </c>
      <c r="O65" t="s">
        <v>24</v>
      </c>
    </row>
    <row r="66" spans="1:15">
      <c r="A66" t="str">
        <f t="shared" si="3"/>
        <v>Unit 7 Test7</v>
      </c>
      <c r="B66" s="2" t="s">
        <v>48</v>
      </c>
      <c r="C66" s="2" t="s">
        <v>80</v>
      </c>
      <c r="D66" s="2">
        <v>7</v>
      </c>
      <c r="E66" s="1" t="b">
        <f>HLOOKUP(B66, test7, 9, FALSE)</f>
        <v>0</v>
      </c>
      <c r="F66" s="1" t="b">
        <f t="shared" ref="F66:F129" si="4">IF(ISNUMBER(E66)=FALSE, VLOOKUP(A66, key, 6, FALSE), E66)</f>
        <v>0</v>
      </c>
      <c r="G66" s="1">
        <f t="shared" ref="G66:G129" si="5">VLOOKUP(A66, key,7, FALSE)</f>
        <v>1</v>
      </c>
      <c r="H66">
        <f t="shared" ref="H66:H129" si="6">IF(ISNUMBER(F66),F66,IF(E66=F66,VLOOKUP(A66,key,7),0))</f>
        <v>1</v>
      </c>
      <c r="I66" s="1" t="str">
        <f>VLOOKUP($B66, students, 3, FALSE)</f>
        <v>No</v>
      </c>
      <c r="J66" s="1" t="str">
        <f>VLOOKUP($B66, students, 4, FALSE)</f>
        <v>No</v>
      </c>
      <c r="K66" s="1" t="str">
        <f>VLOOKUP($B66, students, 5, FALSE)</f>
        <v>Male</v>
      </c>
      <c r="L66" s="1" t="str">
        <f>VLOOKUP($B66, students, 6, FALSE)</f>
        <v>Hispanic</v>
      </c>
      <c r="M66" s="1" t="str">
        <f>VLOOKUP($B66, students, 7, FALSE)</f>
        <v>Yes</v>
      </c>
      <c r="N66" t="s">
        <v>32</v>
      </c>
      <c r="O66" t="s">
        <v>20</v>
      </c>
    </row>
    <row r="67" spans="1:15">
      <c r="A67" t="str">
        <f t="shared" ref="A67:A130" si="7">CONCATENATE(C67, D67)</f>
        <v>Unit 7 Test7b</v>
      </c>
      <c r="B67" s="2" t="s">
        <v>48</v>
      </c>
      <c r="C67" s="2" t="s">
        <v>80</v>
      </c>
      <c r="D67" s="2" t="s">
        <v>15</v>
      </c>
      <c r="E67" s="1">
        <f>HLOOKUP(B67, test7, 10, FALSE)</f>
        <v>1</v>
      </c>
      <c r="F67" s="1">
        <f t="shared" si="4"/>
        <v>1</v>
      </c>
      <c r="G67" s="1">
        <f t="shared" si="5"/>
        <v>1</v>
      </c>
      <c r="H67">
        <f t="shared" si="6"/>
        <v>1</v>
      </c>
      <c r="I67" s="1" t="str">
        <f>VLOOKUP($B67, students, 3, FALSE)</f>
        <v>No</v>
      </c>
      <c r="J67" s="1" t="str">
        <f>VLOOKUP($B67, students, 4, FALSE)</f>
        <v>No</v>
      </c>
      <c r="K67" s="1" t="str">
        <f>VLOOKUP($B67, students, 5, FALSE)</f>
        <v>Male</v>
      </c>
      <c r="L67" s="1" t="str">
        <f>VLOOKUP($B67, students, 6, FALSE)</f>
        <v>Hispanic</v>
      </c>
      <c r="M67" s="1" t="str">
        <f>VLOOKUP($B67, students, 7, FALSE)</f>
        <v>Yes</v>
      </c>
      <c r="N67" t="s">
        <v>34</v>
      </c>
      <c r="O67" t="s">
        <v>29</v>
      </c>
    </row>
    <row r="68" spans="1:15">
      <c r="A68" t="str">
        <f t="shared" si="7"/>
        <v>Unit 7 Test8</v>
      </c>
      <c r="B68" s="2" t="s">
        <v>48</v>
      </c>
      <c r="C68" s="2" t="s">
        <v>80</v>
      </c>
      <c r="D68" s="2">
        <v>8</v>
      </c>
      <c r="E68" s="1">
        <f>HLOOKUP(B68, test7, 11, FALSE)</f>
        <v>4</v>
      </c>
      <c r="F68" s="1">
        <f t="shared" si="4"/>
        <v>4</v>
      </c>
      <c r="G68" s="1">
        <f t="shared" si="5"/>
        <v>4</v>
      </c>
      <c r="H68">
        <f t="shared" si="6"/>
        <v>4</v>
      </c>
      <c r="I68" s="1" t="str">
        <f>VLOOKUP($B68, students, 3, FALSE)</f>
        <v>No</v>
      </c>
      <c r="J68" s="1" t="str">
        <f>VLOOKUP($B68, students, 4, FALSE)</f>
        <v>No</v>
      </c>
      <c r="K68" s="1" t="str">
        <f>VLOOKUP($B68, students, 5, FALSE)</f>
        <v>Male</v>
      </c>
      <c r="L68" s="1" t="str">
        <f>VLOOKUP($B68, students, 6, FALSE)</f>
        <v>Hispanic</v>
      </c>
      <c r="M68" s="1" t="str">
        <f>VLOOKUP($B68, students, 7, FALSE)</f>
        <v>Yes</v>
      </c>
      <c r="N68" t="s">
        <v>34</v>
      </c>
      <c r="O68" t="s">
        <v>29</v>
      </c>
    </row>
    <row r="69" spans="1:15">
      <c r="A69" t="str">
        <f t="shared" si="7"/>
        <v>Unit 7 Test9a</v>
      </c>
      <c r="B69" s="2" t="s">
        <v>48</v>
      </c>
      <c r="C69" s="2" t="s">
        <v>80</v>
      </c>
      <c r="D69" s="2" t="s">
        <v>2</v>
      </c>
      <c r="E69" s="1" t="str">
        <f>HLOOKUP(B69, test7, 12, FALSE)</f>
        <v>a</v>
      </c>
      <c r="F69" s="1" t="str">
        <f t="shared" si="4"/>
        <v>a</v>
      </c>
      <c r="G69" s="1">
        <f t="shared" si="5"/>
        <v>2</v>
      </c>
      <c r="H69">
        <f t="shared" si="6"/>
        <v>4</v>
      </c>
      <c r="I69" s="1" t="str">
        <f>VLOOKUP($B69, students, 3, FALSE)</f>
        <v>No</v>
      </c>
      <c r="J69" s="1" t="str">
        <f>VLOOKUP($B69, students, 4, FALSE)</f>
        <v>No</v>
      </c>
      <c r="K69" s="1" t="str">
        <f>VLOOKUP($B69, students, 5, FALSE)</f>
        <v>Male</v>
      </c>
      <c r="L69" s="1" t="str">
        <f>VLOOKUP($B69, students, 6, FALSE)</f>
        <v>Hispanic</v>
      </c>
      <c r="M69" s="1" t="str">
        <f>VLOOKUP($B69, students, 7, FALSE)</f>
        <v>Yes</v>
      </c>
      <c r="N69" t="s">
        <v>34</v>
      </c>
      <c r="O69" t="s">
        <v>29</v>
      </c>
    </row>
    <row r="70" spans="1:15">
      <c r="A70" t="str">
        <f t="shared" si="7"/>
        <v>Unit 7 Test9b</v>
      </c>
      <c r="B70" s="2" t="s">
        <v>48</v>
      </c>
      <c r="C70" s="2" t="s">
        <v>80</v>
      </c>
      <c r="D70" s="2" t="s">
        <v>3</v>
      </c>
      <c r="E70" s="1">
        <f>HLOOKUP(B70, test7, 13, FALSE)</f>
        <v>4</v>
      </c>
      <c r="F70" s="1">
        <f t="shared" si="4"/>
        <v>4</v>
      </c>
      <c r="G70" s="1">
        <f t="shared" si="5"/>
        <v>4</v>
      </c>
      <c r="H70">
        <f t="shared" si="6"/>
        <v>4</v>
      </c>
      <c r="I70" s="1" t="str">
        <f>VLOOKUP($B70, students, 3, FALSE)</f>
        <v>No</v>
      </c>
      <c r="J70" s="1" t="str">
        <f>VLOOKUP($B70, students, 4, FALSE)</f>
        <v>No</v>
      </c>
      <c r="K70" s="1" t="str">
        <f>VLOOKUP($B70, students, 5, FALSE)</f>
        <v>Male</v>
      </c>
      <c r="L70" s="1" t="str">
        <f>VLOOKUP($B70, students, 6, FALSE)</f>
        <v>Hispanic</v>
      </c>
      <c r="M70" s="1" t="str">
        <f>VLOOKUP($B70, students, 7, FALSE)</f>
        <v>Yes</v>
      </c>
      <c r="N70" t="s">
        <v>34</v>
      </c>
      <c r="O70" t="s">
        <v>29</v>
      </c>
    </row>
    <row r="71" spans="1:15">
      <c r="A71" t="str">
        <f t="shared" si="7"/>
        <v>Unit 7 Test10</v>
      </c>
      <c r="B71" s="2" t="s">
        <v>48</v>
      </c>
      <c r="C71" s="2" t="s">
        <v>80</v>
      </c>
      <c r="D71" s="2">
        <v>10</v>
      </c>
      <c r="E71" s="1">
        <f>HLOOKUP(B71, test7, 14, FALSE)</f>
        <v>3</v>
      </c>
      <c r="F71" s="1">
        <f t="shared" si="4"/>
        <v>3</v>
      </c>
      <c r="G71" s="1">
        <f t="shared" si="5"/>
        <v>4</v>
      </c>
      <c r="H71">
        <f t="shared" si="6"/>
        <v>3</v>
      </c>
      <c r="I71" s="1" t="str">
        <f>VLOOKUP($B71, students, 3, FALSE)</f>
        <v>No</v>
      </c>
      <c r="J71" s="1" t="str">
        <f>VLOOKUP($B71, students, 4, FALSE)</f>
        <v>No</v>
      </c>
      <c r="K71" s="1" t="str">
        <f>VLOOKUP($B71, students, 5, FALSE)</f>
        <v>Male</v>
      </c>
      <c r="L71" s="1" t="str">
        <f>VLOOKUP($B71, students, 6, FALSE)</f>
        <v>Hispanic</v>
      </c>
      <c r="M71" s="1" t="str">
        <f>VLOOKUP($B71, students, 7, FALSE)</f>
        <v>Yes</v>
      </c>
      <c r="N71" t="s">
        <v>31</v>
      </c>
      <c r="O71" t="s">
        <v>24</v>
      </c>
    </row>
    <row r="72" spans="1:15">
      <c r="A72" t="str">
        <f t="shared" si="7"/>
        <v>Unit 7 Test11</v>
      </c>
      <c r="B72" s="2" t="s">
        <v>48</v>
      </c>
      <c r="C72" s="2" t="s">
        <v>80</v>
      </c>
      <c r="D72" s="2">
        <v>11</v>
      </c>
      <c r="E72" s="1">
        <f>HLOOKUP(B72, test7, 15, FALSE)</f>
        <v>4</v>
      </c>
      <c r="F72" s="1">
        <f t="shared" si="4"/>
        <v>4</v>
      </c>
      <c r="G72" s="1">
        <f t="shared" si="5"/>
        <v>4</v>
      </c>
      <c r="H72">
        <f t="shared" si="6"/>
        <v>4</v>
      </c>
      <c r="I72" s="1" t="str">
        <f>VLOOKUP($B72, students, 3, FALSE)</f>
        <v>No</v>
      </c>
      <c r="J72" s="1" t="str">
        <f>VLOOKUP($B72, students, 4, FALSE)</f>
        <v>No</v>
      </c>
      <c r="K72" s="1" t="str">
        <f>VLOOKUP($B72, students, 5, FALSE)</f>
        <v>Male</v>
      </c>
      <c r="L72" s="1" t="str">
        <f>VLOOKUP($B72, students, 6, FALSE)</f>
        <v>Hispanic</v>
      </c>
      <c r="M72" s="1" t="str">
        <f>VLOOKUP($B72, students, 7, FALSE)</f>
        <v>Yes</v>
      </c>
      <c r="N72" t="s">
        <v>32</v>
      </c>
      <c r="O72" t="s">
        <v>20</v>
      </c>
    </row>
    <row r="73" spans="1:15">
      <c r="A73" t="str">
        <f t="shared" si="7"/>
        <v>Unit 7 Test12a</v>
      </c>
      <c r="B73" s="2" t="s">
        <v>48</v>
      </c>
      <c r="C73" s="2" t="s">
        <v>80</v>
      </c>
      <c r="D73" s="2" t="s">
        <v>4</v>
      </c>
      <c r="E73" s="1">
        <f>HLOOKUP(B73, test7, 16, FALSE)</f>
        <v>3</v>
      </c>
      <c r="F73" s="1">
        <f t="shared" si="4"/>
        <v>3</v>
      </c>
      <c r="G73" s="1">
        <f t="shared" si="5"/>
        <v>4</v>
      </c>
      <c r="H73">
        <f t="shared" si="6"/>
        <v>3</v>
      </c>
      <c r="I73" s="1" t="str">
        <f>VLOOKUP($B73, students, 3, FALSE)</f>
        <v>No</v>
      </c>
      <c r="J73" s="1" t="str">
        <f>VLOOKUP($B73, students, 4, FALSE)</f>
        <v>No</v>
      </c>
      <c r="K73" s="1" t="str">
        <f>VLOOKUP($B73, students, 5, FALSE)</f>
        <v>Male</v>
      </c>
      <c r="L73" s="1" t="str">
        <f>VLOOKUP($B73, students, 6, FALSE)</f>
        <v>Hispanic</v>
      </c>
      <c r="M73" s="1" t="str">
        <f>VLOOKUP($B73, students, 7, FALSE)</f>
        <v>Yes</v>
      </c>
      <c r="N73" t="s">
        <v>32</v>
      </c>
      <c r="O73" t="s">
        <v>20</v>
      </c>
    </row>
    <row r="74" spans="1:15">
      <c r="A74" t="str">
        <f t="shared" si="7"/>
        <v>Unit 7 Test12b</v>
      </c>
      <c r="B74" s="2" t="s">
        <v>48</v>
      </c>
      <c r="C74" s="2" t="s">
        <v>80</v>
      </c>
      <c r="D74" s="2" t="s">
        <v>5</v>
      </c>
      <c r="E74" s="1">
        <f>HLOOKUP(B74, test7, 17, FALSE)</f>
        <v>2</v>
      </c>
      <c r="F74" s="1">
        <f t="shared" si="4"/>
        <v>2</v>
      </c>
      <c r="G74" s="1">
        <f t="shared" si="5"/>
        <v>2</v>
      </c>
      <c r="H74">
        <f t="shared" si="6"/>
        <v>2</v>
      </c>
      <c r="I74" s="1" t="str">
        <f>VLOOKUP($B74, students, 3, FALSE)</f>
        <v>No</v>
      </c>
      <c r="J74" s="1" t="str">
        <f>VLOOKUP($B74, students, 4, FALSE)</f>
        <v>No</v>
      </c>
      <c r="K74" s="1" t="str">
        <f>VLOOKUP($B74, students, 5, FALSE)</f>
        <v>Male</v>
      </c>
      <c r="L74" s="1" t="str">
        <f>VLOOKUP($B74, students, 6, FALSE)</f>
        <v>Hispanic</v>
      </c>
      <c r="M74" s="1" t="str">
        <f>VLOOKUP($B74, students, 7, FALSE)</f>
        <v>Yes</v>
      </c>
      <c r="N74" t="s">
        <v>33</v>
      </c>
      <c r="O74" t="s">
        <v>19</v>
      </c>
    </row>
    <row r="75" spans="1:15">
      <c r="A75" t="str">
        <f t="shared" si="7"/>
        <v>Unit 7 Test12c</v>
      </c>
      <c r="B75" s="2" t="s">
        <v>48</v>
      </c>
      <c r="C75" s="2" t="s">
        <v>80</v>
      </c>
      <c r="D75" s="2" t="s">
        <v>6</v>
      </c>
      <c r="E75" s="1">
        <f>HLOOKUP(B75, test7, 18, FALSE)</f>
        <v>4</v>
      </c>
      <c r="F75" s="1">
        <f t="shared" si="4"/>
        <v>4</v>
      </c>
      <c r="G75" s="1">
        <f t="shared" si="5"/>
        <v>4</v>
      </c>
      <c r="H75">
        <f t="shared" si="6"/>
        <v>4</v>
      </c>
      <c r="I75" s="1" t="str">
        <f>VLOOKUP($B75, students, 3, FALSE)</f>
        <v>No</v>
      </c>
      <c r="J75" s="1" t="str">
        <f>VLOOKUP($B75, students, 4, FALSE)</f>
        <v>No</v>
      </c>
      <c r="K75" s="1" t="str">
        <f>VLOOKUP($B75, students, 5, FALSE)</f>
        <v>Male</v>
      </c>
      <c r="L75" s="1" t="str">
        <f>VLOOKUP($B75, students, 6, FALSE)</f>
        <v>Hispanic</v>
      </c>
      <c r="M75" s="1" t="str">
        <f>VLOOKUP($B75, students, 7, FALSE)</f>
        <v>Yes</v>
      </c>
      <c r="N75" t="s">
        <v>31</v>
      </c>
      <c r="O75" t="s">
        <v>22</v>
      </c>
    </row>
    <row r="76" spans="1:15">
      <c r="A76" t="str">
        <f t="shared" si="7"/>
        <v>Unit 7 Test13a</v>
      </c>
      <c r="B76" s="2" t="s">
        <v>48</v>
      </c>
      <c r="C76" s="2" t="s">
        <v>80</v>
      </c>
      <c r="D76" s="2" t="s">
        <v>7</v>
      </c>
      <c r="E76" s="1">
        <f>HLOOKUP(B76, test7, 19, FALSE)</f>
        <v>3</v>
      </c>
      <c r="F76" s="1">
        <f t="shared" si="4"/>
        <v>3</v>
      </c>
      <c r="G76" s="1">
        <f t="shared" si="5"/>
        <v>4</v>
      </c>
      <c r="H76">
        <f t="shared" si="6"/>
        <v>3</v>
      </c>
      <c r="I76" s="1" t="str">
        <f>VLOOKUP($B76, students, 3, FALSE)</f>
        <v>No</v>
      </c>
      <c r="J76" s="1" t="str">
        <f>VLOOKUP($B76, students, 4, FALSE)</f>
        <v>No</v>
      </c>
      <c r="K76" s="1" t="str">
        <f>VLOOKUP($B76, students, 5, FALSE)</f>
        <v>Male</v>
      </c>
      <c r="L76" s="1" t="str">
        <f>VLOOKUP($B76, students, 6, FALSE)</f>
        <v>Hispanic</v>
      </c>
      <c r="M76" s="1" t="str">
        <f>VLOOKUP($B76, students, 7, FALSE)</f>
        <v>Yes</v>
      </c>
      <c r="N76" t="s">
        <v>31</v>
      </c>
      <c r="O76" t="s">
        <v>22</v>
      </c>
    </row>
    <row r="77" spans="1:15">
      <c r="A77" t="str">
        <f t="shared" si="7"/>
        <v>Unit 7 Test13b</v>
      </c>
      <c r="B77" s="2" t="s">
        <v>48</v>
      </c>
      <c r="C77" s="2" t="s">
        <v>80</v>
      </c>
      <c r="D77" s="2" t="s">
        <v>8</v>
      </c>
      <c r="E77" s="1">
        <f>HLOOKUP(B77, test7, 20, FALSE)</f>
        <v>2</v>
      </c>
      <c r="F77" s="1">
        <f t="shared" si="4"/>
        <v>2</v>
      </c>
      <c r="G77" s="1">
        <f t="shared" si="5"/>
        <v>4</v>
      </c>
      <c r="H77">
        <f t="shared" si="6"/>
        <v>2</v>
      </c>
      <c r="I77" s="1" t="str">
        <f>VLOOKUP($B77, students, 3, FALSE)</f>
        <v>No</v>
      </c>
      <c r="J77" s="1" t="str">
        <f>VLOOKUP($B77, students, 4, FALSE)</f>
        <v>No</v>
      </c>
      <c r="K77" s="1" t="str">
        <f>VLOOKUP($B77, students, 5, FALSE)</f>
        <v>Male</v>
      </c>
      <c r="L77" s="1" t="str">
        <f>VLOOKUP($B77, students, 6, FALSE)</f>
        <v>Hispanic</v>
      </c>
      <c r="M77" s="1" t="str">
        <f>VLOOKUP($B77, students, 7, FALSE)</f>
        <v>Yes</v>
      </c>
      <c r="N77" t="s">
        <v>31</v>
      </c>
      <c r="O77" t="s">
        <v>23</v>
      </c>
    </row>
    <row r="78" spans="1:15">
      <c r="A78" t="str">
        <f t="shared" si="7"/>
        <v>Unit 7 Test1</v>
      </c>
      <c r="B78" s="2" t="s">
        <v>49</v>
      </c>
      <c r="C78" s="2" t="s">
        <v>80</v>
      </c>
      <c r="D78" s="2">
        <v>1</v>
      </c>
      <c r="E78" s="1" t="str">
        <f>HLOOKUP(B78, test7, 2, FALSE)</f>
        <v>c</v>
      </c>
      <c r="F78" s="1" t="str">
        <f t="shared" si="4"/>
        <v>c</v>
      </c>
      <c r="G78" s="1">
        <f t="shared" si="5"/>
        <v>2</v>
      </c>
      <c r="H78">
        <f t="shared" si="6"/>
        <v>2</v>
      </c>
      <c r="I78" s="1" t="str">
        <f>VLOOKUP($B78, students, 3, FALSE)</f>
        <v>No</v>
      </c>
      <c r="J78" s="1" t="str">
        <f>VLOOKUP($B78, students, 4, FALSE)</f>
        <v>No</v>
      </c>
      <c r="K78" s="1" t="str">
        <f>VLOOKUP($B78, students, 5, FALSE)</f>
        <v>Female</v>
      </c>
      <c r="L78" s="1" t="str">
        <f>VLOOKUP($B78, students, 6, FALSE)</f>
        <v>Hispanic</v>
      </c>
      <c r="M78" s="1" t="str">
        <f>VLOOKUP($B78, students, 7, FALSE)</f>
        <v>Yes</v>
      </c>
      <c r="N78" t="s">
        <v>33</v>
      </c>
      <c r="O78" t="s">
        <v>19</v>
      </c>
    </row>
    <row r="79" spans="1:15">
      <c r="A79" t="str">
        <f t="shared" si="7"/>
        <v>Unit 7 Test2</v>
      </c>
      <c r="B79" s="2" t="s">
        <v>49</v>
      </c>
      <c r="C79" s="2" t="s">
        <v>80</v>
      </c>
      <c r="D79" s="2">
        <v>2</v>
      </c>
      <c r="E79" s="1" t="str">
        <f>HLOOKUP(B79, test7, 3, FALSE)</f>
        <v>b</v>
      </c>
      <c r="F79" s="1" t="str">
        <f t="shared" si="4"/>
        <v>b</v>
      </c>
      <c r="G79" s="1">
        <f t="shared" si="5"/>
        <v>2</v>
      </c>
      <c r="H79">
        <f t="shared" si="6"/>
        <v>2</v>
      </c>
      <c r="I79" s="1" t="str">
        <f>VLOOKUP($B79, students, 3, FALSE)</f>
        <v>No</v>
      </c>
      <c r="J79" s="1" t="str">
        <f>VLOOKUP($B79, students, 4, FALSE)</f>
        <v>No</v>
      </c>
      <c r="K79" s="1" t="str">
        <f>VLOOKUP($B79, students, 5, FALSE)</f>
        <v>Female</v>
      </c>
      <c r="L79" s="1" t="str">
        <f>VLOOKUP($B79, students, 6, FALSE)</f>
        <v>Hispanic</v>
      </c>
      <c r="M79" s="1" t="str">
        <f>VLOOKUP($B79, students, 7, FALSE)</f>
        <v>Yes</v>
      </c>
      <c r="N79" t="s">
        <v>32</v>
      </c>
      <c r="O79" t="s">
        <v>20</v>
      </c>
    </row>
    <row r="80" spans="1:15">
      <c r="A80" t="str">
        <f t="shared" si="7"/>
        <v>Unit 7 Test3</v>
      </c>
      <c r="B80" s="2" t="s">
        <v>49</v>
      </c>
      <c r="C80" s="2" t="s">
        <v>80</v>
      </c>
      <c r="D80" s="2">
        <v>3</v>
      </c>
      <c r="E80" s="1" t="str">
        <f>HLOOKUP(B80, test7, 4, FALSE)</f>
        <v>d</v>
      </c>
      <c r="F80" s="1" t="str">
        <f t="shared" si="4"/>
        <v>d</v>
      </c>
      <c r="G80" s="1">
        <f t="shared" si="5"/>
        <v>2</v>
      </c>
      <c r="H80">
        <f t="shared" si="6"/>
        <v>2</v>
      </c>
      <c r="I80" s="1" t="str">
        <f>VLOOKUP($B80, students, 3, FALSE)</f>
        <v>No</v>
      </c>
      <c r="J80" s="1" t="str">
        <f>VLOOKUP($B80, students, 4, FALSE)</f>
        <v>No</v>
      </c>
      <c r="K80" s="1" t="str">
        <f>VLOOKUP($B80, students, 5, FALSE)</f>
        <v>Female</v>
      </c>
      <c r="L80" s="1" t="str">
        <f>VLOOKUP($B80, students, 6, FALSE)</f>
        <v>Hispanic</v>
      </c>
      <c r="M80" s="1" t="str">
        <f>VLOOKUP($B80, students, 7, FALSE)</f>
        <v>Yes</v>
      </c>
      <c r="N80" t="s">
        <v>33</v>
      </c>
      <c r="O80" t="s">
        <v>21</v>
      </c>
    </row>
    <row r="81" spans="1:15">
      <c r="A81" t="str">
        <f t="shared" si="7"/>
        <v>Unit 7 Test4</v>
      </c>
      <c r="B81" s="2" t="s">
        <v>49</v>
      </c>
      <c r="C81" s="2" t="s">
        <v>80</v>
      </c>
      <c r="D81" s="2">
        <v>4</v>
      </c>
      <c r="E81" s="1" t="str">
        <f>HLOOKUP(B81, test7, 5, FALSE)</f>
        <v>a</v>
      </c>
      <c r="F81" s="1" t="str">
        <f t="shared" si="4"/>
        <v>a</v>
      </c>
      <c r="G81" s="1">
        <f t="shared" si="5"/>
        <v>2</v>
      </c>
      <c r="H81">
        <f t="shared" si="6"/>
        <v>2</v>
      </c>
      <c r="I81" s="1" t="str">
        <f>VLOOKUP($B81, students, 3, FALSE)</f>
        <v>No</v>
      </c>
      <c r="J81" s="1" t="str">
        <f>VLOOKUP($B81, students, 4, FALSE)</f>
        <v>No</v>
      </c>
      <c r="K81" s="1" t="str">
        <f>VLOOKUP($B81, students, 5, FALSE)</f>
        <v>Female</v>
      </c>
      <c r="L81" s="1" t="str">
        <f>VLOOKUP($B81, students, 6, FALSE)</f>
        <v>Hispanic</v>
      </c>
      <c r="M81" s="1" t="str">
        <f>VLOOKUP($B81, students, 7, FALSE)</f>
        <v>Yes</v>
      </c>
      <c r="N81" t="s">
        <v>31</v>
      </c>
      <c r="O81" t="s">
        <v>22</v>
      </c>
    </row>
    <row r="82" spans="1:15">
      <c r="A82" t="str">
        <f t="shared" si="7"/>
        <v>Unit 7 Test5</v>
      </c>
      <c r="B82" s="2" t="s">
        <v>49</v>
      </c>
      <c r="C82" s="2" t="s">
        <v>80</v>
      </c>
      <c r="D82" s="2">
        <v>5</v>
      </c>
      <c r="E82" s="1" t="str">
        <f>HLOOKUP(B82, test7, 6, FALSE)</f>
        <v>b</v>
      </c>
      <c r="F82" s="1" t="str">
        <f t="shared" si="4"/>
        <v>b</v>
      </c>
      <c r="G82" s="1">
        <f t="shared" si="5"/>
        <v>2</v>
      </c>
      <c r="H82">
        <f t="shared" si="6"/>
        <v>2</v>
      </c>
      <c r="I82" s="1" t="str">
        <f>VLOOKUP($B82, students, 3, FALSE)</f>
        <v>No</v>
      </c>
      <c r="J82" s="1" t="str">
        <f>VLOOKUP($B82, students, 4, FALSE)</f>
        <v>No</v>
      </c>
      <c r="K82" s="1" t="str">
        <f>VLOOKUP($B82, students, 5, FALSE)</f>
        <v>Female</v>
      </c>
      <c r="L82" s="1" t="str">
        <f>VLOOKUP($B82, students, 6, FALSE)</f>
        <v>Hispanic</v>
      </c>
      <c r="M82" s="1" t="str">
        <f>VLOOKUP($B82, students, 7, FALSE)</f>
        <v>Yes</v>
      </c>
      <c r="N82" t="s">
        <v>31</v>
      </c>
      <c r="O82" t="s">
        <v>23</v>
      </c>
    </row>
    <row r="83" spans="1:15">
      <c r="A83" t="str">
        <f t="shared" si="7"/>
        <v>Unit 7 Test6</v>
      </c>
      <c r="B83" s="2" t="s">
        <v>49</v>
      </c>
      <c r="C83" s="2" t="s">
        <v>80</v>
      </c>
      <c r="D83" s="2">
        <v>6</v>
      </c>
      <c r="E83" s="1" t="b">
        <f>HLOOKUP(B83, test7, 7, FALSE)</f>
        <v>1</v>
      </c>
      <c r="F83" s="1" t="b">
        <f t="shared" si="4"/>
        <v>1</v>
      </c>
      <c r="G83" s="1">
        <f t="shared" si="5"/>
        <v>1</v>
      </c>
      <c r="H83">
        <f t="shared" si="6"/>
        <v>1</v>
      </c>
      <c r="I83" s="1" t="str">
        <f>VLOOKUP($B83, students, 3, FALSE)</f>
        <v>No</v>
      </c>
      <c r="J83" s="1" t="str">
        <f>VLOOKUP($B83, students, 4, FALSE)</f>
        <v>No</v>
      </c>
      <c r="K83" s="1" t="str">
        <f>VLOOKUP($B83, students, 5, FALSE)</f>
        <v>Female</v>
      </c>
      <c r="L83" s="1" t="str">
        <f>VLOOKUP($B83, students, 6, FALSE)</f>
        <v>Hispanic</v>
      </c>
      <c r="M83" s="1" t="str">
        <f>VLOOKUP($B83, students, 7, FALSE)</f>
        <v>Yes</v>
      </c>
      <c r="N83" t="s">
        <v>31</v>
      </c>
      <c r="O83" t="s">
        <v>24</v>
      </c>
    </row>
    <row r="84" spans="1:15">
      <c r="A84" t="str">
        <f t="shared" si="7"/>
        <v>Unit 7 Test6b</v>
      </c>
      <c r="B84" s="2" t="s">
        <v>49</v>
      </c>
      <c r="C84" s="2" t="s">
        <v>80</v>
      </c>
      <c r="D84" s="2" t="s">
        <v>14</v>
      </c>
      <c r="E84" s="1">
        <f>HLOOKUP(B84, test7, 8, FALSE)</f>
        <v>1</v>
      </c>
      <c r="F84" s="1">
        <f t="shared" si="4"/>
        <v>1</v>
      </c>
      <c r="G84" s="1">
        <f t="shared" si="5"/>
        <v>1</v>
      </c>
      <c r="H84">
        <f t="shared" si="6"/>
        <v>1</v>
      </c>
      <c r="I84" s="1" t="str">
        <f>VLOOKUP($B84, students, 3, FALSE)</f>
        <v>No</v>
      </c>
      <c r="J84" s="1" t="str">
        <f>VLOOKUP($B84, students, 4, FALSE)</f>
        <v>No</v>
      </c>
      <c r="K84" s="1" t="str">
        <f>VLOOKUP($B84, students, 5, FALSE)</f>
        <v>Female</v>
      </c>
      <c r="L84" s="1" t="str">
        <f>VLOOKUP($B84, students, 6, FALSE)</f>
        <v>Hispanic</v>
      </c>
      <c r="M84" s="1" t="str">
        <f>VLOOKUP($B84, students, 7, FALSE)</f>
        <v>Yes</v>
      </c>
      <c r="N84" t="s">
        <v>31</v>
      </c>
      <c r="O84" t="s">
        <v>24</v>
      </c>
    </row>
    <row r="85" spans="1:15">
      <c r="A85" t="str">
        <f t="shared" si="7"/>
        <v>Unit 7 Test7</v>
      </c>
      <c r="B85" s="2" t="s">
        <v>49</v>
      </c>
      <c r="C85" s="2" t="s">
        <v>80</v>
      </c>
      <c r="D85" s="2">
        <v>7</v>
      </c>
      <c r="E85" s="1" t="b">
        <f>HLOOKUP(B85, test7, 9, FALSE)</f>
        <v>0</v>
      </c>
      <c r="F85" s="1" t="b">
        <f t="shared" si="4"/>
        <v>0</v>
      </c>
      <c r="G85" s="1">
        <f t="shared" si="5"/>
        <v>1</v>
      </c>
      <c r="H85">
        <f t="shared" si="6"/>
        <v>1</v>
      </c>
      <c r="I85" s="1" t="str">
        <f>VLOOKUP($B85, students, 3, FALSE)</f>
        <v>No</v>
      </c>
      <c r="J85" s="1" t="str">
        <f>VLOOKUP($B85, students, 4, FALSE)</f>
        <v>No</v>
      </c>
      <c r="K85" s="1" t="str">
        <f>VLOOKUP($B85, students, 5, FALSE)</f>
        <v>Female</v>
      </c>
      <c r="L85" s="1" t="str">
        <f>VLOOKUP($B85, students, 6, FALSE)</f>
        <v>Hispanic</v>
      </c>
      <c r="M85" s="1" t="str">
        <f>VLOOKUP($B85, students, 7, FALSE)</f>
        <v>Yes</v>
      </c>
      <c r="N85" t="s">
        <v>32</v>
      </c>
      <c r="O85" t="s">
        <v>20</v>
      </c>
    </row>
    <row r="86" spans="1:15">
      <c r="A86" t="str">
        <f t="shared" si="7"/>
        <v>Unit 7 Test7b</v>
      </c>
      <c r="B86" s="2" t="s">
        <v>49</v>
      </c>
      <c r="C86" s="2" t="s">
        <v>80</v>
      </c>
      <c r="D86" s="2" t="s">
        <v>15</v>
      </c>
      <c r="E86" s="1">
        <f>HLOOKUP(B86, test7, 10, FALSE)</f>
        <v>1</v>
      </c>
      <c r="F86" s="1">
        <f t="shared" si="4"/>
        <v>1</v>
      </c>
      <c r="G86" s="1">
        <f t="shared" si="5"/>
        <v>1</v>
      </c>
      <c r="H86">
        <f t="shared" si="6"/>
        <v>1</v>
      </c>
      <c r="I86" s="1" t="str">
        <f>VLOOKUP($B86, students, 3, FALSE)</f>
        <v>No</v>
      </c>
      <c r="J86" s="1" t="str">
        <f>VLOOKUP($B86, students, 4, FALSE)</f>
        <v>No</v>
      </c>
      <c r="K86" s="1" t="str">
        <f>VLOOKUP($B86, students, 5, FALSE)</f>
        <v>Female</v>
      </c>
      <c r="L86" s="1" t="str">
        <f>VLOOKUP($B86, students, 6, FALSE)</f>
        <v>Hispanic</v>
      </c>
      <c r="M86" s="1" t="str">
        <f>VLOOKUP($B86, students, 7, FALSE)</f>
        <v>Yes</v>
      </c>
      <c r="N86" t="s">
        <v>34</v>
      </c>
      <c r="O86" t="s">
        <v>29</v>
      </c>
    </row>
    <row r="87" spans="1:15">
      <c r="A87" t="str">
        <f t="shared" si="7"/>
        <v>Unit 7 Test8</v>
      </c>
      <c r="B87" s="2" t="s">
        <v>49</v>
      </c>
      <c r="C87" s="2" t="s">
        <v>80</v>
      </c>
      <c r="D87" s="2">
        <v>8</v>
      </c>
      <c r="E87" s="1">
        <f>HLOOKUP(B87, test7, 11, FALSE)</f>
        <v>4</v>
      </c>
      <c r="F87" s="1">
        <f t="shared" si="4"/>
        <v>4</v>
      </c>
      <c r="G87" s="1">
        <f t="shared" si="5"/>
        <v>4</v>
      </c>
      <c r="H87">
        <f t="shared" si="6"/>
        <v>4</v>
      </c>
      <c r="I87" s="1" t="str">
        <f>VLOOKUP($B87, students, 3, FALSE)</f>
        <v>No</v>
      </c>
      <c r="J87" s="1" t="str">
        <f>VLOOKUP($B87, students, 4, FALSE)</f>
        <v>No</v>
      </c>
      <c r="K87" s="1" t="str">
        <f>VLOOKUP($B87, students, 5, FALSE)</f>
        <v>Female</v>
      </c>
      <c r="L87" s="1" t="str">
        <f>VLOOKUP($B87, students, 6, FALSE)</f>
        <v>Hispanic</v>
      </c>
      <c r="M87" s="1" t="str">
        <f>VLOOKUP($B87, students, 7, FALSE)</f>
        <v>Yes</v>
      </c>
      <c r="N87" t="s">
        <v>34</v>
      </c>
      <c r="O87" t="s">
        <v>29</v>
      </c>
    </row>
    <row r="88" spans="1:15">
      <c r="A88" t="str">
        <f t="shared" si="7"/>
        <v>Unit 7 Test9a</v>
      </c>
      <c r="B88" s="2" t="s">
        <v>49</v>
      </c>
      <c r="C88" s="2" t="s">
        <v>80</v>
      </c>
      <c r="D88" s="2" t="s">
        <v>2</v>
      </c>
      <c r="E88" s="1" t="str">
        <f>HLOOKUP(B88, test7, 12, FALSE)</f>
        <v>a</v>
      </c>
      <c r="F88" s="1" t="str">
        <f t="shared" si="4"/>
        <v>a</v>
      </c>
      <c r="G88" s="1">
        <f t="shared" si="5"/>
        <v>2</v>
      </c>
      <c r="H88">
        <f t="shared" si="6"/>
        <v>4</v>
      </c>
      <c r="I88" s="1" t="str">
        <f>VLOOKUP($B88, students, 3, FALSE)</f>
        <v>No</v>
      </c>
      <c r="J88" s="1" t="str">
        <f>VLOOKUP($B88, students, 4, FALSE)</f>
        <v>No</v>
      </c>
      <c r="K88" s="1" t="str">
        <f>VLOOKUP($B88, students, 5, FALSE)</f>
        <v>Female</v>
      </c>
      <c r="L88" s="1" t="str">
        <f>VLOOKUP($B88, students, 6, FALSE)</f>
        <v>Hispanic</v>
      </c>
      <c r="M88" s="1" t="str">
        <f>VLOOKUP($B88, students, 7, FALSE)</f>
        <v>Yes</v>
      </c>
      <c r="N88" t="s">
        <v>34</v>
      </c>
      <c r="O88" t="s">
        <v>29</v>
      </c>
    </row>
    <row r="89" spans="1:15">
      <c r="A89" t="str">
        <f t="shared" si="7"/>
        <v>Unit 7 Test9b</v>
      </c>
      <c r="B89" s="2" t="s">
        <v>49</v>
      </c>
      <c r="C89" s="2" t="s">
        <v>80</v>
      </c>
      <c r="D89" s="2" t="s">
        <v>3</v>
      </c>
      <c r="E89" s="1">
        <f>HLOOKUP(B89, test7, 13, FALSE)</f>
        <v>4</v>
      </c>
      <c r="F89" s="1">
        <f t="shared" si="4"/>
        <v>4</v>
      </c>
      <c r="G89" s="1">
        <f t="shared" si="5"/>
        <v>4</v>
      </c>
      <c r="H89">
        <f t="shared" si="6"/>
        <v>4</v>
      </c>
      <c r="I89" s="1" t="str">
        <f>VLOOKUP($B89, students, 3, FALSE)</f>
        <v>No</v>
      </c>
      <c r="J89" s="1" t="str">
        <f>VLOOKUP($B89, students, 4, FALSE)</f>
        <v>No</v>
      </c>
      <c r="K89" s="1" t="str">
        <f>VLOOKUP($B89, students, 5, FALSE)</f>
        <v>Female</v>
      </c>
      <c r="L89" s="1" t="str">
        <f>VLOOKUP($B89, students, 6, FALSE)</f>
        <v>Hispanic</v>
      </c>
      <c r="M89" s="1" t="str">
        <f>VLOOKUP($B89, students, 7, FALSE)</f>
        <v>Yes</v>
      </c>
      <c r="N89" t="s">
        <v>34</v>
      </c>
      <c r="O89" t="s">
        <v>29</v>
      </c>
    </row>
    <row r="90" spans="1:15">
      <c r="A90" t="str">
        <f t="shared" si="7"/>
        <v>Unit 7 Test10</v>
      </c>
      <c r="B90" s="2" t="s">
        <v>49</v>
      </c>
      <c r="C90" s="2" t="s">
        <v>80</v>
      </c>
      <c r="D90" s="2">
        <v>10</v>
      </c>
      <c r="E90" s="1">
        <f>HLOOKUP(B90, test7, 14, FALSE)</f>
        <v>4</v>
      </c>
      <c r="F90" s="1">
        <f t="shared" si="4"/>
        <v>4</v>
      </c>
      <c r="G90" s="1">
        <f t="shared" si="5"/>
        <v>4</v>
      </c>
      <c r="H90">
        <f t="shared" si="6"/>
        <v>4</v>
      </c>
      <c r="I90" s="1" t="str">
        <f>VLOOKUP($B90, students, 3, FALSE)</f>
        <v>No</v>
      </c>
      <c r="J90" s="1" t="str">
        <f>VLOOKUP($B90, students, 4, FALSE)</f>
        <v>No</v>
      </c>
      <c r="K90" s="1" t="str">
        <f>VLOOKUP($B90, students, 5, FALSE)</f>
        <v>Female</v>
      </c>
      <c r="L90" s="1" t="str">
        <f>VLOOKUP($B90, students, 6, FALSE)</f>
        <v>Hispanic</v>
      </c>
      <c r="M90" s="1" t="str">
        <f>VLOOKUP($B90, students, 7, FALSE)</f>
        <v>Yes</v>
      </c>
      <c r="N90" t="s">
        <v>31</v>
      </c>
      <c r="O90" t="s">
        <v>24</v>
      </c>
    </row>
    <row r="91" spans="1:15">
      <c r="A91" t="str">
        <f t="shared" si="7"/>
        <v>Unit 7 Test11</v>
      </c>
      <c r="B91" s="2" t="s">
        <v>49</v>
      </c>
      <c r="C91" s="2" t="s">
        <v>80</v>
      </c>
      <c r="D91" s="2">
        <v>11</v>
      </c>
      <c r="E91" s="1">
        <f>HLOOKUP(B91, test7, 15, FALSE)</f>
        <v>4</v>
      </c>
      <c r="F91" s="1">
        <f t="shared" si="4"/>
        <v>4</v>
      </c>
      <c r="G91" s="1">
        <f t="shared" si="5"/>
        <v>4</v>
      </c>
      <c r="H91">
        <f t="shared" si="6"/>
        <v>4</v>
      </c>
      <c r="I91" s="1" t="str">
        <f>VLOOKUP($B91, students, 3, FALSE)</f>
        <v>No</v>
      </c>
      <c r="J91" s="1" t="str">
        <f>VLOOKUP($B91, students, 4, FALSE)</f>
        <v>No</v>
      </c>
      <c r="K91" s="1" t="str">
        <f>VLOOKUP($B91, students, 5, FALSE)</f>
        <v>Female</v>
      </c>
      <c r="L91" s="1" t="str">
        <f>VLOOKUP($B91, students, 6, FALSE)</f>
        <v>Hispanic</v>
      </c>
      <c r="M91" s="1" t="str">
        <f>VLOOKUP($B91, students, 7, FALSE)</f>
        <v>Yes</v>
      </c>
      <c r="N91" t="s">
        <v>32</v>
      </c>
      <c r="O91" t="s">
        <v>20</v>
      </c>
    </row>
    <row r="92" spans="1:15">
      <c r="A92" t="str">
        <f t="shared" si="7"/>
        <v>Unit 7 Test12a</v>
      </c>
      <c r="B92" s="2" t="s">
        <v>49</v>
      </c>
      <c r="C92" s="2" t="s">
        <v>80</v>
      </c>
      <c r="D92" s="2" t="s">
        <v>4</v>
      </c>
      <c r="E92" s="1">
        <f>HLOOKUP(B92, test7, 16, FALSE)</f>
        <v>3</v>
      </c>
      <c r="F92" s="1">
        <f t="shared" si="4"/>
        <v>3</v>
      </c>
      <c r="G92" s="1">
        <f t="shared" si="5"/>
        <v>4</v>
      </c>
      <c r="H92">
        <f t="shared" si="6"/>
        <v>3</v>
      </c>
      <c r="I92" s="1" t="str">
        <f>VLOOKUP($B92, students, 3, FALSE)</f>
        <v>No</v>
      </c>
      <c r="J92" s="1" t="str">
        <f>VLOOKUP($B92, students, 4, FALSE)</f>
        <v>No</v>
      </c>
      <c r="K92" s="1" t="str">
        <f>VLOOKUP($B92, students, 5, FALSE)</f>
        <v>Female</v>
      </c>
      <c r="L92" s="1" t="str">
        <f>VLOOKUP($B92, students, 6, FALSE)</f>
        <v>Hispanic</v>
      </c>
      <c r="M92" s="1" t="str">
        <f>VLOOKUP($B92, students, 7, FALSE)</f>
        <v>Yes</v>
      </c>
      <c r="N92" t="s">
        <v>32</v>
      </c>
      <c r="O92" t="s">
        <v>20</v>
      </c>
    </row>
    <row r="93" spans="1:15">
      <c r="A93" t="str">
        <f t="shared" si="7"/>
        <v>Unit 7 Test12b</v>
      </c>
      <c r="B93" s="2" t="s">
        <v>49</v>
      </c>
      <c r="C93" s="2" t="s">
        <v>80</v>
      </c>
      <c r="D93" s="2" t="s">
        <v>5</v>
      </c>
      <c r="E93" s="1">
        <f>HLOOKUP(B93, test7, 17, FALSE)</f>
        <v>2</v>
      </c>
      <c r="F93" s="1">
        <f t="shared" si="4"/>
        <v>2</v>
      </c>
      <c r="G93" s="1">
        <f t="shared" si="5"/>
        <v>2</v>
      </c>
      <c r="H93">
        <f t="shared" si="6"/>
        <v>2</v>
      </c>
      <c r="I93" s="1" t="str">
        <f>VLOOKUP($B93, students, 3, FALSE)</f>
        <v>No</v>
      </c>
      <c r="J93" s="1" t="str">
        <f>VLOOKUP($B93, students, 4, FALSE)</f>
        <v>No</v>
      </c>
      <c r="K93" s="1" t="str">
        <f>VLOOKUP($B93, students, 5, FALSE)</f>
        <v>Female</v>
      </c>
      <c r="L93" s="1" t="str">
        <f>VLOOKUP($B93, students, 6, FALSE)</f>
        <v>Hispanic</v>
      </c>
      <c r="M93" s="1" t="str">
        <f>VLOOKUP($B93, students, 7, FALSE)</f>
        <v>Yes</v>
      </c>
      <c r="N93" t="s">
        <v>33</v>
      </c>
      <c r="O93" t="s">
        <v>19</v>
      </c>
    </row>
    <row r="94" spans="1:15">
      <c r="A94" t="str">
        <f t="shared" si="7"/>
        <v>Unit 7 Test12c</v>
      </c>
      <c r="B94" s="2" t="s">
        <v>49</v>
      </c>
      <c r="C94" s="2" t="s">
        <v>80</v>
      </c>
      <c r="D94" s="2" t="s">
        <v>6</v>
      </c>
      <c r="E94" s="1">
        <f>HLOOKUP(B94, test7, 18, FALSE)</f>
        <v>3</v>
      </c>
      <c r="F94" s="1">
        <f t="shared" si="4"/>
        <v>3</v>
      </c>
      <c r="G94" s="1">
        <f t="shared" si="5"/>
        <v>4</v>
      </c>
      <c r="H94">
        <f t="shared" si="6"/>
        <v>3</v>
      </c>
      <c r="I94" s="1" t="str">
        <f>VLOOKUP($B94, students, 3, FALSE)</f>
        <v>No</v>
      </c>
      <c r="J94" s="1" t="str">
        <f>VLOOKUP($B94, students, 4, FALSE)</f>
        <v>No</v>
      </c>
      <c r="K94" s="1" t="str">
        <f>VLOOKUP($B94, students, 5, FALSE)</f>
        <v>Female</v>
      </c>
      <c r="L94" s="1" t="str">
        <f>VLOOKUP($B94, students, 6, FALSE)</f>
        <v>Hispanic</v>
      </c>
      <c r="M94" s="1" t="str">
        <f>VLOOKUP($B94, students, 7, FALSE)</f>
        <v>Yes</v>
      </c>
      <c r="N94" t="s">
        <v>31</v>
      </c>
      <c r="O94" t="s">
        <v>22</v>
      </c>
    </row>
    <row r="95" spans="1:15">
      <c r="A95" t="str">
        <f t="shared" si="7"/>
        <v>Unit 7 Test13a</v>
      </c>
      <c r="B95" s="2" t="s">
        <v>49</v>
      </c>
      <c r="C95" s="2" t="s">
        <v>80</v>
      </c>
      <c r="D95" s="2" t="s">
        <v>7</v>
      </c>
      <c r="E95" s="1">
        <f>HLOOKUP(B95, test7, 19, FALSE)</f>
        <v>3</v>
      </c>
      <c r="F95" s="1">
        <f t="shared" si="4"/>
        <v>3</v>
      </c>
      <c r="G95" s="1">
        <f t="shared" si="5"/>
        <v>4</v>
      </c>
      <c r="H95">
        <f t="shared" si="6"/>
        <v>3</v>
      </c>
      <c r="I95" s="1" t="str">
        <f>VLOOKUP($B95, students, 3, FALSE)</f>
        <v>No</v>
      </c>
      <c r="J95" s="1" t="str">
        <f>VLOOKUP($B95, students, 4, FALSE)</f>
        <v>No</v>
      </c>
      <c r="K95" s="1" t="str">
        <f>VLOOKUP($B95, students, 5, FALSE)</f>
        <v>Female</v>
      </c>
      <c r="L95" s="1" t="str">
        <f>VLOOKUP($B95, students, 6, FALSE)</f>
        <v>Hispanic</v>
      </c>
      <c r="M95" s="1" t="str">
        <f>VLOOKUP($B95, students, 7, FALSE)</f>
        <v>Yes</v>
      </c>
      <c r="N95" t="s">
        <v>31</v>
      </c>
      <c r="O95" t="s">
        <v>22</v>
      </c>
    </row>
    <row r="96" spans="1:15">
      <c r="A96" t="str">
        <f t="shared" si="7"/>
        <v>Unit 7 Test13b</v>
      </c>
      <c r="B96" s="2" t="s">
        <v>49</v>
      </c>
      <c r="C96" s="2" t="s">
        <v>80</v>
      </c>
      <c r="D96" s="2" t="s">
        <v>8</v>
      </c>
      <c r="E96" s="1">
        <f>HLOOKUP(B96, test7, 20, FALSE)</f>
        <v>3</v>
      </c>
      <c r="F96" s="1">
        <f t="shared" si="4"/>
        <v>3</v>
      </c>
      <c r="G96" s="1">
        <f t="shared" si="5"/>
        <v>4</v>
      </c>
      <c r="H96">
        <f t="shared" si="6"/>
        <v>3</v>
      </c>
      <c r="I96" s="1" t="str">
        <f>VLOOKUP($B96, students, 3, FALSE)</f>
        <v>No</v>
      </c>
      <c r="J96" s="1" t="str">
        <f>VLOOKUP($B96, students, 4, FALSE)</f>
        <v>No</v>
      </c>
      <c r="K96" s="1" t="str">
        <f>VLOOKUP($B96, students, 5, FALSE)</f>
        <v>Female</v>
      </c>
      <c r="L96" s="1" t="str">
        <f>VLOOKUP($B96, students, 6, FALSE)</f>
        <v>Hispanic</v>
      </c>
      <c r="M96" s="1" t="str">
        <f>VLOOKUP($B96, students, 7, FALSE)</f>
        <v>Yes</v>
      </c>
      <c r="N96" t="s">
        <v>31</v>
      </c>
      <c r="O96" t="s">
        <v>23</v>
      </c>
    </row>
    <row r="97" spans="1:15">
      <c r="A97" t="str">
        <f t="shared" si="7"/>
        <v>Unit 7 Test1</v>
      </c>
      <c r="B97" s="2" t="s">
        <v>50</v>
      </c>
      <c r="C97" s="2" t="s">
        <v>80</v>
      </c>
      <c r="D97" s="2">
        <v>1</v>
      </c>
      <c r="E97" s="1" t="str">
        <f>HLOOKUP(B97, test7, 2, FALSE)</f>
        <v>c</v>
      </c>
      <c r="F97" s="1" t="str">
        <f t="shared" si="4"/>
        <v>c</v>
      </c>
      <c r="G97" s="1">
        <f t="shared" si="5"/>
        <v>2</v>
      </c>
      <c r="H97">
        <f t="shared" si="6"/>
        <v>2</v>
      </c>
      <c r="I97" s="1" t="str">
        <f>VLOOKUP($B97, students, 3, FALSE)</f>
        <v>No</v>
      </c>
      <c r="J97" s="1" t="str">
        <f>VLOOKUP($B97, students, 4, FALSE)</f>
        <v>No</v>
      </c>
      <c r="K97" s="1" t="str">
        <f>VLOOKUP($B97, students, 5, FALSE)</f>
        <v>Male</v>
      </c>
      <c r="L97" s="1" t="str">
        <f>VLOOKUP($B97, students, 6, FALSE)</f>
        <v>Caucasian</v>
      </c>
      <c r="M97" s="1" t="str">
        <f>VLOOKUP($B97, students, 7, FALSE)</f>
        <v>No</v>
      </c>
      <c r="N97" t="s">
        <v>33</v>
      </c>
      <c r="O97" t="s">
        <v>19</v>
      </c>
    </row>
    <row r="98" spans="1:15">
      <c r="A98" t="str">
        <f t="shared" si="7"/>
        <v>Unit 7 Test2</v>
      </c>
      <c r="B98" s="2" t="s">
        <v>50</v>
      </c>
      <c r="C98" s="2" t="s">
        <v>80</v>
      </c>
      <c r="D98" s="2">
        <v>2</v>
      </c>
      <c r="E98" s="1" t="str">
        <f>HLOOKUP(B98, test7, 3, FALSE)</f>
        <v>b</v>
      </c>
      <c r="F98" s="1" t="str">
        <f t="shared" si="4"/>
        <v>b</v>
      </c>
      <c r="G98" s="1">
        <f t="shared" si="5"/>
        <v>2</v>
      </c>
      <c r="H98">
        <f t="shared" si="6"/>
        <v>2</v>
      </c>
      <c r="I98" s="1" t="str">
        <f>VLOOKUP($B98, students, 3, FALSE)</f>
        <v>No</v>
      </c>
      <c r="J98" s="1" t="str">
        <f>VLOOKUP($B98, students, 4, FALSE)</f>
        <v>No</v>
      </c>
      <c r="K98" s="1" t="str">
        <f>VLOOKUP($B98, students, 5, FALSE)</f>
        <v>Male</v>
      </c>
      <c r="L98" s="1" t="str">
        <f>VLOOKUP($B98, students, 6, FALSE)</f>
        <v>Caucasian</v>
      </c>
      <c r="M98" s="1" t="str">
        <f>VLOOKUP($B98, students, 7, FALSE)</f>
        <v>No</v>
      </c>
      <c r="N98" t="s">
        <v>32</v>
      </c>
      <c r="O98" t="s">
        <v>20</v>
      </c>
    </row>
    <row r="99" spans="1:15">
      <c r="A99" t="str">
        <f t="shared" si="7"/>
        <v>Unit 7 Test3</v>
      </c>
      <c r="B99" s="2" t="s">
        <v>50</v>
      </c>
      <c r="C99" s="2" t="s">
        <v>80</v>
      </c>
      <c r="D99" s="2">
        <v>3</v>
      </c>
      <c r="E99" s="1" t="str">
        <f>HLOOKUP(B99, test7, 4, FALSE)</f>
        <v>c</v>
      </c>
      <c r="F99" s="1" t="str">
        <f t="shared" si="4"/>
        <v>d</v>
      </c>
      <c r="G99" s="1">
        <f t="shared" si="5"/>
        <v>2</v>
      </c>
      <c r="H99">
        <f t="shared" si="6"/>
        <v>0</v>
      </c>
      <c r="I99" s="1" t="str">
        <f>VLOOKUP($B99, students, 3, FALSE)</f>
        <v>No</v>
      </c>
      <c r="J99" s="1" t="str">
        <f>VLOOKUP($B99, students, 4, FALSE)</f>
        <v>No</v>
      </c>
      <c r="K99" s="1" t="str">
        <f>VLOOKUP($B99, students, 5, FALSE)</f>
        <v>Male</v>
      </c>
      <c r="L99" s="1" t="str">
        <f>VLOOKUP($B99, students, 6, FALSE)</f>
        <v>Caucasian</v>
      </c>
      <c r="M99" s="1" t="str">
        <f>VLOOKUP($B99, students, 7, FALSE)</f>
        <v>No</v>
      </c>
      <c r="N99" t="s">
        <v>33</v>
      </c>
      <c r="O99" t="s">
        <v>21</v>
      </c>
    </row>
    <row r="100" spans="1:15">
      <c r="A100" t="str">
        <f t="shared" si="7"/>
        <v>Unit 7 Test4</v>
      </c>
      <c r="B100" s="2" t="s">
        <v>50</v>
      </c>
      <c r="C100" s="2" t="s">
        <v>80</v>
      </c>
      <c r="D100" s="2">
        <v>4</v>
      </c>
      <c r="E100" s="1" t="str">
        <f>HLOOKUP(B100, test7, 5, FALSE)</f>
        <v>a</v>
      </c>
      <c r="F100" s="1" t="str">
        <f t="shared" si="4"/>
        <v>a</v>
      </c>
      <c r="G100" s="1">
        <f t="shared" si="5"/>
        <v>2</v>
      </c>
      <c r="H100">
        <f t="shared" si="6"/>
        <v>2</v>
      </c>
      <c r="I100" s="1" t="str">
        <f>VLOOKUP($B100, students, 3, FALSE)</f>
        <v>No</v>
      </c>
      <c r="J100" s="1" t="str">
        <f>VLOOKUP($B100, students, 4, FALSE)</f>
        <v>No</v>
      </c>
      <c r="K100" s="1" t="str">
        <f>VLOOKUP($B100, students, 5, FALSE)</f>
        <v>Male</v>
      </c>
      <c r="L100" s="1" t="str">
        <f>VLOOKUP($B100, students, 6, FALSE)</f>
        <v>Caucasian</v>
      </c>
      <c r="M100" s="1" t="str">
        <f>VLOOKUP($B100, students, 7, FALSE)</f>
        <v>No</v>
      </c>
      <c r="N100" t="s">
        <v>31</v>
      </c>
      <c r="O100" t="s">
        <v>22</v>
      </c>
    </row>
    <row r="101" spans="1:15">
      <c r="A101" t="str">
        <f t="shared" si="7"/>
        <v>Unit 7 Test5</v>
      </c>
      <c r="B101" s="2" t="s">
        <v>50</v>
      </c>
      <c r="C101" s="2" t="s">
        <v>80</v>
      </c>
      <c r="D101" s="2">
        <v>5</v>
      </c>
      <c r="E101" s="1" t="str">
        <f>HLOOKUP(B101, test7, 6, FALSE)</f>
        <v>a</v>
      </c>
      <c r="F101" s="1" t="str">
        <f t="shared" si="4"/>
        <v>b</v>
      </c>
      <c r="G101" s="1">
        <f t="shared" si="5"/>
        <v>2</v>
      </c>
      <c r="H101">
        <f t="shared" si="6"/>
        <v>0</v>
      </c>
      <c r="I101" s="1" t="str">
        <f>VLOOKUP($B101, students, 3, FALSE)</f>
        <v>No</v>
      </c>
      <c r="J101" s="1" t="str">
        <f>VLOOKUP($B101, students, 4, FALSE)</f>
        <v>No</v>
      </c>
      <c r="K101" s="1" t="str">
        <f>VLOOKUP($B101, students, 5, FALSE)</f>
        <v>Male</v>
      </c>
      <c r="L101" s="1" t="str">
        <f>VLOOKUP($B101, students, 6, FALSE)</f>
        <v>Caucasian</v>
      </c>
      <c r="M101" s="1" t="str">
        <f>VLOOKUP($B101, students, 7, FALSE)</f>
        <v>No</v>
      </c>
      <c r="N101" t="s">
        <v>31</v>
      </c>
      <c r="O101" t="s">
        <v>23</v>
      </c>
    </row>
    <row r="102" spans="1:15">
      <c r="A102" t="str">
        <f t="shared" si="7"/>
        <v>Unit 7 Test6</v>
      </c>
      <c r="B102" s="2" t="s">
        <v>50</v>
      </c>
      <c r="C102" s="2" t="s">
        <v>80</v>
      </c>
      <c r="D102" s="2">
        <v>6</v>
      </c>
      <c r="E102" s="1" t="b">
        <f>HLOOKUP(B102, test7, 7, FALSE)</f>
        <v>1</v>
      </c>
      <c r="F102" s="1" t="b">
        <f t="shared" si="4"/>
        <v>1</v>
      </c>
      <c r="G102" s="1">
        <f t="shared" si="5"/>
        <v>1</v>
      </c>
      <c r="H102">
        <f t="shared" si="6"/>
        <v>1</v>
      </c>
      <c r="I102" s="1" t="str">
        <f>VLOOKUP($B102, students, 3, FALSE)</f>
        <v>No</v>
      </c>
      <c r="J102" s="1" t="str">
        <f>VLOOKUP($B102, students, 4, FALSE)</f>
        <v>No</v>
      </c>
      <c r="K102" s="1" t="str">
        <f>VLOOKUP($B102, students, 5, FALSE)</f>
        <v>Male</v>
      </c>
      <c r="L102" s="1" t="str">
        <f>VLOOKUP($B102, students, 6, FALSE)</f>
        <v>Caucasian</v>
      </c>
      <c r="M102" s="1" t="str">
        <f>VLOOKUP($B102, students, 7, FALSE)</f>
        <v>No</v>
      </c>
      <c r="N102" t="s">
        <v>31</v>
      </c>
      <c r="O102" t="s">
        <v>24</v>
      </c>
    </row>
    <row r="103" spans="1:15">
      <c r="A103" t="str">
        <f t="shared" si="7"/>
        <v>Unit 7 Test6b</v>
      </c>
      <c r="B103" s="2" t="s">
        <v>50</v>
      </c>
      <c r="C103" s="2" t="s">
        <v>80</v>
      </c>
      <c r="D103" s="2" t="s">
        <v>14</v>
      </c>
      <c r="E103" s="1">
        <f>HLOOKUP(B103, test7, 8, FALSE)</f>
        <v>1</v>
      </c>
      <c r="F103" s="1">
        <f t="shared" si="4"/>
        <v>1</v>
      </c>
      <c r="G103" s="1">
        <f t="shared" si="5"/>
        <v>1</v>
      </c>
      <c r="H103">
        <f t="shared" si="6"/>
        <v>1</v>
      </c>
      <c r="I103" s="1" t="str">
        <f>VLOOKUP($B103, students, 3, FALSE)</f>
        <v>No</v>
      </c>
      <c r="J103" s="1" t="str">
        <f>VLOOKUP($B103, students, 4, FALSE)</f>
        <v>No</v>
      </c>
      <c r="K103" s="1" t="str">
        <f>VLOOKUP($B103, students, 5, FALSE)</f>
        <v>Male</v>
      </c>
      <c r="L103" s="1" t="str">
        <f>VLOOKUP($B103, students, 6, FALSE)</f>
        <v>Caucasian</v>
      </c>
      <c r="M103" s="1" t="str">
        <f>VLOOKUP($B103, students, 7, FALSE)</f>
        <v>No</v>
      </c>
      <c r="N103" t="s">
        <v>31</v>
      </c>
      <c r="O103" t="s">
        <v>24</v>
      </c>
    </row>
    <row r="104" spans="1:15">
      <c r="A104" t="str">
        <f t="shared" si="7"/>
        <v>Unit 7 Test7</v>
      </c>
      <c r="B104" s="2" t="s">
        <v>50</v>
      </c>
      <c r="C104" s="2" t="s">
        <v>80</v>
      </c>
      <c r="D104" s="2">
        <v>7</v>
      </c>
      <c r="E104" s="1" t="b">
        <f>HLOOKUP(B104, test7, 9, FALSE)</f>
        <v>0</v>
      </c>
      <c r="F104" s="1" t="b">
        <f t="shared" si="4"/>
        <v>0</v>
      </c>
      <c r="G104" s="1">
        <f t="shared" si="5"/>
        <v>1</v>
      </c>
      <c r="H104">
        <f t="shared" si="6"/>
        <v>1</v>
      </c>
      <c r="I104" s="1" t="str">
        <f>VLOOKUP($B104, students, 3, FALSE)</f>
        <v>No</v>
      </c>
      <c r="J104" s="1" t="str">
        <f>VLOOKUP($B104, students, 4, FALSE)</f>
        <v>No</v>
      </c>
      <c r="K104" s="1" t="str">
        <f>VLOOKUP($B104, students, 5, FALSE)</f>
        <v>Male</v>
      </c>
      <c r="L104" s="1" t="str">
        <f>VLOOKUP($B104, students, 6, FALSE)</f>
        <v>Caucasian</v>
      </c>
      <c r="M104" s="1" t="str">
        <f>VLOOKUP($B104, students, 7, FALSE)</f>
        <v>No</v>
      </c>
      <c r="N104" t="s">
        <v>32</v>
      </c>
      <c r="O104" t="s">
        <v>20</v>
      </c>
    </row>
    <row r="105" spans="1:15">
      <c r="A105" t="str">
        <f t="shared" si="7"/>
        <v>Unit 7 Test7b</v>
      </c>
      <c r="B105" s="2" t="s">
        <v>50</v>
      </c>
      <c r="C105" s="2" t="s">
        <v>80</v>
      </c>
      <c r="D105" s="2" t="s">
        <v>15</v>
      </c>
      <c r="E105" s="1">
        <f>HLOOKUP(B105, test7, 10, FALSE)</f>
        <v>1</v>
      </c>
      <c r="F105" s="1">
        <f t="shared" si="4"/>
        <v>1</v>
      </c>
      <c r="G105" s="1">
        <f t="shared" si="5"/>
        <v>1</v>
      </c>
      <c r="H105">
        <f t="shared" si="6"/>
        <v>1</v>
      </c>
      <c r="I105" s="1" t="str">
        <f>VLOOKUP($B105, students, 3, FALSE)</f>
        <v>No</v>
      </c>
      <c r="J105" s="1" t="str">
        <f>VLOOKUP($B105, students, 4, FALSE)</f>
        <v>No</v>
      </c>
      <c r="K105" s="1" t="str">
        <f>VLOOKUP($B105, students, 5, FALSE)</f>
        <v>Male</v>
      </c>
      <c r="L105" s="1" t="str">
        <f>VLOOKUP($B105, students, 6, FALSE)</f>
        <v>Caucasian</v>
      </c>
      <c r="M105" s="1" t="str">
        <f>VLOOKUP($B105, students, 7, FALSE)</f>
        <v>No</v>
      </c>
      <c r="N105" t="s">
        <v>34</v>
      </c>
      <c r="O105" t="s">
        <v>29</v>
      </c>
    </row>
    <row r="106" spans="1:15">
      <c r="A106" t="str">
        <f t="shared" si="7"/>
        <v>Unit 7 Test8</v>
      </c>
      <c r="B106" s="2" t="s">
        <v>50</v>
      </c>
      <c r="C106" s="2" t="s">
        <v>80</v>
      </c>
      <c r="D106" s="2">
        <v>8</v>
      </c>
      <c r="E106" s="1">
        <f>HLOOKUP(B106, test7, 11, FALSE)</f>
        <v>4</v>
      </c>
      <c r="F106" s="1">
        <f t="shared" si="4"/>
        <v>4</v>
      </c>
      <c r="G106" s="1">
        <f t="shared" si="5"/>
        <v>4</v>
      </c>
      <c r="H106">
        <f t="shared" si="6"/>
        <v>4</v>
      </c>
      <c r="I106" s="1" t="str">
        <f>VLOOKUP($B106, students, 3, FALSE)</f>
        <v>No</v>
      </c>
      <c r="J106" s="1" t="str">
        <f>VLOOKUP($B106, students, 4, FALSE)</f>
        <v>No</v>
      </c>
      <c r="K106" s="1" t="str">
        <f>VLOOKUP($B106, students, 5, FALSE)</f>
        <v>Male</v>
      </c>
      <c r="L106" s="1" t="str">
        <f>VLOOKUP($B106, students, 6, FALSE)</f>
        <v>Caucasian</v>
      </c>
      <c r="M106" s="1" t="str">
        <f>VLOOKUP($B106, students, 7, FALSE)</f>
        <v>No</v>
      </c>
      <c r="N106" t="s">
        <v>34</v>
      </c>
      <c r="O106" t="s">
        <v>29</v>
      </c>
    </row>
    <row r="107" spans="1:15">
      <c r="A107" t="str">
        <f t="shared" si="7"/>
        <v>Unit 7 Test9a</v>
      </c>
      <c r="B107" s="2" t="s">
        <v>50</v>
      </c>
      <c r="C107" s="2" t="s">
        <v>80</v>
      </c>
      <c r="D107" s="2" t="s">
        <v>2</v>
      </c>
      <c r="E107" s="1" t="str">
        <f>HLOOKUP(B107, test7, 12, FALSE)</f>
        <v>a</v>
      </c>
      <c r="F107" s="1" t="str">
        <f t="shared" si="4"/>
        <v>a</v>
      </c>
      <c r="G107" s="1">
        <f t="shared" si="5"/>
        <v>2</v>
      </c>
      <c r="H107">
        <f t="shared" si="6"/>
        <v>4</v>
      </c>
      <c r="I107" s="1" t="str">
        <f>VLOOKUP($B107, students, 3, FALSE)</f>
        <v>No</v>
      </c>
      <c r="J107" s="1" t="str">
        <f>VLOOKUP($B107, students, 4, FALSE)</f>
        <v>No</v>
      </c>
      <c r="K107" s="1" t="str">
        <f>VLOOKUP($B107, students, 5, FALSE)</f>
        <v>Male</v>
      </c>
      <c r="L107" s="1" t="str">
        <f>VLOOKUP($B107, students, 6, FALSE)</f>
        <v>Caucasian</v>
      </c>
      <c r="M107" s="1" t="str">
        <f>VLOOKUP($B107, students, 7, FALSE)</f>
        <v>No</v>
      </c>
      <c r="N107" t="s">
        <v>34</v>
      </c>
      <c r="O107" t="s">
        <v>29</v>
      </c>
    </row>
    <row r="108" spans="1:15">
      <c r="A108" t="str">
        <f t="shared" si="7"/>
        <v>Unit 7 Test9b</v>
      </c>
      <c r="B108" s="2" t="s">
        <v>50</v>
      </c>
      <c r="C108" s="2" t="s">
        <v>80</v>
      </c>
      <c r="D108" s="2" t="s">
        <v>3</v>
      </c>
      <c r="E108" s="1">
        <f>HLOOKUP(B108, test7, 13, FALSE)</f>
        <v>4</v>
      </c>
      <c r="F108" s="1">
        <f t="shared" si="4"/>
        <v>4</v>
      </c>
      <c r="G108" s="1">
        <f t="shared" si="5"/>
        <v>4</v>
      </c>
      <c r="H108">
        <f t="shared" si="6"/>
        <v>4</v>
      </c>
      <c r="I108" s="1" t="str">
        <f>VLOOKUP($B108, students, 3, FALSE)</f>
        <v>No</v>
      </c>
      <c r="J108" s="1" t="str">
        <f>VLOOKUP($B108, students, 4, FALSE)</f>
        <v>No</v>
      </c>
      <c r="K108" s="1" t="str">
        <f>VLOOKUP($B108, students, 5, FALSE)</f>
        <v>Male</v>
      </c>
      <c r="L108" s="1" t="str">
        <f>VLOOKUP($B108, students, 6, FALSE)</f>
        <v>Caucasian</v>
      </c>
      <c r="M108" s="1" t="str">
        <f>VLOOKUP($B108, students, 7, FALSE)</f>
        <v>No</v>
      </c>
      <c r="N108" t="s">
        <v>34</v>
      </c>
      <c r="O108" t="s">
        <v>29</v>
      </c>
    </row>
    <row r="109" spans="1:15">
      <c r="A109" t="str">
        <f t="shared" si="7"/>
        <v>Unit 7 Test10</v>
      </c>
      <c r="B109" s="2" t="s">
        <v>50</v>
      </c>
      <c r="C109" s="2" t="s">
        <v>80</v>
      </c>
      <c r="D109" s="2">
        <v>10</v>
      </c>
      <c r="E109" s="1">
        <f>HLOOKUP(B109, test7, 14, FALSE)</f>
        <v>4</v>
      </c>
      <c r="F109" s="1">
        <f t="shared" si="4"/>
        <v>4</v>
      </c>
      <c r="G109" s="1">
        <f t="shared" si="5"/>
        <v>4</v>
      </c>
      <c r="H109">
        <f t="shared" si="6"/>
        <v>4</v>
      </c>
      <c r="I109" s="1" t="str">
        <f>VLOOKUP($B109, students, 3, FALSE)</f>
        <v>No</v>
      </c>
      <c r="J109" s="1" t="str">
        <f>VLOOKUP($B109, students, 4, FALSE)</f>
        <v>No</v>
      </c>
      <c r="K109" s="1" t="str">
        <f>VLOOKUP($B109, students, 5, FALSE)</f>
        <v>Male</v>
      </c>
      <c r="L109" s="1" t="str">
        <f>VLOOKUP($B109, students, 6, FALSE)</f>
        <v>Caucasian</v>
      </c>
      <c r="M109" s="1" t="str">
        <f>VLOOKUP($B109, students, 7, FALSE)</f>
        <v>No</v>
      </c>
      <c r="N109" t="s">
        <v>31</v>
      </c>
      <c r="O109" t="s">
        <v>24</v>
      </c>
    </row>
    <row r="110" spans="1:15">
      <c r="A110" t="str">
        <f t="shared" si="7"/>
        <v>Unit 7 Test11</v>
      </c>
      <c r="B110" s="2" t="s">
        <v>50</v>
      </c>
      <c r="C110" s="2" t="s">
        <v>80</v>
      </c>
      <c r="D110" s="2">
        <v>11</v>
      </c>
      <c r="E110" s="1">
        <f>HLOOKUP(B110, test7, 15, FALSE)</f>
        <v>2</v>
      </c>
      <c r="F110" s="1">
        <f t="shared" si="4"/>
        <v>2</v>
      </c>
      <c r="G110" s="1">
        <f t="shared" si="5"/>
        <v>4</v>
      </c>
      <c r="H110">
        <f t="shared" si="6"/>
        <v>2</v>
      </c>
      <c r="I110" s="1" t="str">
        <f>VLOOKUP($B110, students, 3, FALSE)</f>
        <v>No</v>
      </c>
      <c r="J110" s="1" t="str">
        <f>VLOOKUP($B110, students, 4, FALSE)</f>
        <v>No</v>
      </c>
      <c r="K110" s="1" t="str">
        <f>VLOOKUP($B110, students, 5, FALSE)</f>
        <v>Male</v>
      </c>
      <c r="L110" s="1" t="str">
        <f>VLOOKUP($B110, students, 6, FALSE)</f>
        <v>Caucasian</v>
      </c>
      <c r="M110" s="1" t="str">
        <f>VLOOKUP($B110, students, 7, FALSE)</f>
        <v>No</v>
      </c>
      <c r="N110" t="s">
        <v>32</v>
      </c>
      <c r="O110" t="s">
        <v>20</v>
      </c>
    </row>
    <row r="111" spans="1:15">
      <c r="A111" t="str">
        <f t="shared" si="7"/>
        <v>Unit 7 Test12a</v>
      </c>
      <c r="B111" s="2" t="s">
        <v>50</v>
      </c>
      <c r="C111" s="2" t="s">
        <v>80</v>
      </c>
      <c r="D111" s="2" t="s">
        <v>4</v>
      </c>
      <c r="E111" s="1">
        <f>HLOOKUP(B111, test7, 16, FALSE)</f>
        <v>4</v>
      </c>
      <c r="F111" s="1">
        <f t="shared" si="4"/>
        <v>4</v>
      </c>
      <c r="G111" s="1">
        <f t="shared" si="5"/>
        <v>4</v>
      </c>
      <c r="H111">
        <f t="shared" si="6"/>
        <v>4</v>
      </c>
      <c r="I111" s="1" t="str">
        <f>VLOOKUP($B111, students, 3, FALSE)</f>
        <v>No</v>
      </c>
      <c r="J111" s="1" t="str">
        <f>VLOOKUP($B111, students, 4, FALSE)</f>
        <v>No</v>
      </c>
      <c r="K111" s="1" t="str">
        <f>VLOOKUP($B111, students, 5, FALSE)</f>
        <v>Male</v>
      </c>
      <c r="L111" s="1" t="str">
        <f>VLOOKUP($B111, students, 6, FALSE)</f>
        <v>Caucasian</v>
      </c>
      <c r="M111" s="1" t="str">
        <f>VLOOKUP($B111, students, 7, FALSE)</f>
        <v>No</v>
      </c>
      <c r="N111" t="s">
        <v>32</v>
      </c>
      <c r="O111" t="s">
        <v>20</v>
      </c>
    </row>
    <row r="112" spans="1:15">
      <c r="A112" t="str">
        <f t="shared" si="7"/>
        <v>Unit 7 Test12b</v>
      </c>
      <c r="B112" s="2" t="s">
        <v>50</v>
      </c>
      <c r="C112" s="2" t="s">
        <v>80</v>
      </c>
      <c r="D112" s="2" t="s">
        <v>5</v>
      </c>
      <c r="E112" s="1">
        <f>HLOOKUP(B112, test7, 17, FALSE)</f>
        <v>2</v>
      </c>
      <c r="F112" s="1">
        <f t="shared" si="4"/>
        <v>2</v>
      </c>
      <c r="G112" s="1">
        <f t="shared" si="5"/>
        <v>2</v>
      </c>
      <c r="H112">
        <f t="shared" si="6"/>
        <v>2</v>
      </c>
      <c r="I112" s="1" t="str">
        <f>VLOOKUP($B112, students, 3, FALSE)</f>
        <v>No</v>
      </c>
      <c r="J112" s="1" t="str">
        <f>VLOOKUP($B112, students, 4, FALSE)</f>
        <v>No</v>
      </c>
      <c r="K112" s="1" t="str">
        <f>VLOOKUP($B112, students, 5, FALSE)</f>
        <v>Male</v>
      </c>
      <c r="L112" s="1" t="str">
        <f>VLOOKUP($B112, students, 6, FALSE)</f>
        <v>Caucasian</v>
      </c>
      <c r="M112" s="1" t="str">
        <f>VLOOKUP($B112, students, 7, FALSE)</f>
        <v>No</v>
      </c>
      <c r="N112" t="s">
        <v>33</v>
      </c>
      <c r="O112" t="s">
        <v>19</v>
      </c>
    </row>
    <row r="113" spans="1:15">
      <c r="A113" t="str">
        <f t="shared" si="7"/>
        <v>Unit 7 Test12c</v>
      </c>
      <c r="B113" s="2" t="s">
        <v>50</v>
      </c>
      <c r="C113" s="2" t="s">
        <v>80</v>
      </c>
      <c r="D113" s="2" t="s">
        <v>6</v>
      </c>
      <c r="E113" s="1">
        <f>HLOOKUP(B113, test7, 18, FALSE)</f>
        <v>0</v>
      </c>
      <c r="F113" s="1">
        <f t="shared" si="4"/>
        <v>0</v>
      </c>
      <c r="G113" s="1">
        <f t="shared" si="5"/>
        <v>4</v>
      </c>
      <c r="H113">
        <f t="shared" si="6"/>
        <v>0</v>
      </c>
      <c r="I113" s="1" t="str">
        <f>VLOOKUP($B113, students, 3, FALSE)</f>
        <v>No</v>
      </c>
      <c r="J113" s="1" t="str">
        <f>VLOOKUP($B113, students, 4, FALSE)</f>
        <v>No</v>
      </c>
      <c r="K113" s="1" t="str">
        <f>VLOOKUP($B113, students, 5, FALSE)</f>
        <v>Male</v>
      </c>
      <c r="L113" s="1" t="str">
        <f>VLOOKUP($B113, students, 6, FALSE)</f>
        <v>Caucasian</v>
      </c>
      <c r="M113" s="1" t="str">
        <f>VLOOKUP($B113, students, 7, FALSE)</f>
        <v>No</v>
      </c>
      <c r="N113" t="s">
        <v>31</v>
      </c>
      <c r="O113" t="s">
        <v>22</v>
      </c>
    </row>
    <row r="114" spans="1:15">
      <c r="A114" t="str">
        <f t="shared" si="7"/>
        <v>Unit 7 Test13a</v>
      </c>
      <c r="B114" s="2" t="s">
        <v>50</v>
      </c>
      <c r="C114" s="2" t="s">
        <v>80</v>
      </c>
      <c r="D114" s="2" t="s">
        <v>7</v>
      </c>
      <c r="E114" s="1">
        <f>HLOOKUP(B114, test7, 19, FALSE)</f>
        <v>4</v>
      </c>
      <c r="F114" s="1">
        <f t="shared" si="4"/>
        <v>4</v>
      </c>
      <c r="G114" s="1">
        <f t="shared" si="5"/>
        <v>4</v>
      </c>
      <c r="H114">
        <f t="shared" si="6"/>
        <v>4</v>
      </c>
      <c r="I114" s="1" t="str">
        <f>VLOOKUP($B114, students, 3, FALSE)</f>
        <v>No</v>
      </c>
      <c r="J114" s="1" t="str">
        <f>VLOOKUP($B114, students, 4, FALSE)</f>
        <v>No</v>
      </c>
      <c r="K114" s="1" t="str">
        <f>VLOOKUP($B114, students, 5, FALSE)</f>
        <v>Male</v>
      </c>
      <c r="L114" s="1" t="str">
        <f>VLOOKUP($B114, students, 6, FALSE)</f>
        <v>Caucasian</v>
      </c>
      <c r="M114" s="1" t="str">
        <f>VLOOKUP($B114, students, 7, FALSE)</f>
        <v>No</v>
      </c>
      <c r="N114" t="s">
        <v>31</v>
      </c>
      <c r="O114" t="s">
        <v>22</v>
      </c>
    </row>
    <row r="115" spans="1:15">
      <c r="A115" t="str">
        <f t="shared" si="7"/>
        <v>Unit 7 Test13b</v>
      </c>
      <c r="B115" s="2" t="s">
        <v>50</v>
      </c>
      <c r="C115" s="2" t="s">
        <v>80</v>
      </c>
      <c r="D115" s="2" t="s">
        <v>8</v>
      </c>
      <c r="E115" s="1">
        <f>HLOOKUP(B115, test7, 20, FALSE)</f>
        <v>2</v>
      </c>
      <c r="F115" s="1">
        <f t="shared" si="4"/>
        <v>2</v>
      </c>
      <c r="G115" s="1">
        <f t="shared" si="5"/>
        <v>4</v>
      </c>
      <c r="H115">
        <f t="shared" si="6"/>
        <v>2</v>
      </c>
      <c r="I115" s="1" t="str">
        <f>VLOOKUP($B115, students, 3, FALSE)</f>
        <v>No</v>
      </c>
      <c r="J115" s="1" t="str">
        <f>VLOOKUP($B115, students, 4, FALSE)</f>
        <v>No</v>
      </c>
      <c r="K115" s="1" t="str">
        <f>VLOOKUP($B115, students, 5, FALSE)</f>
        <v>Male</v>
      </c>
      <c r="L115" s="1" t="str">
        <f>VLOOKUP($B115, students, 6, FALSE)</f>
        <v>Caucasian</v>
      </c>
      <c r="M115" s="1" t="str">
        <f>VLOOKUP($B115, students, 7, FALSE)</f>
        <v>No</v>
      </c>
      <c r="N115" t="s">
        <v>31</v>
      </c>
      <c r="O115" t="s">
        <v>23</v>
      </c>
    </row>
    <row r="116" spans="1:15">
      <c r="A116" t="str">
        <f t="shared" si="7"/>
        <v>Unit 7 Test1</v>
      </c>
      <c r="B116" s="2" t="s">
        <v>51</v>
      </c>
      <c r="C116" s="2" t="s">
        <v>80</v>
      </c>
      <c r="D116" s="2">
        <v>1</v>
      </c>
      <c r="E116" s="1" t="str">
        <f>HLOOKUP(B116, test7, 2, FALSE)</f>
        <v>c</v>
      </c>
      <c r="F116" s="1" t="str">
        <f t="shared" si="4"/>
        <v>c</v>
      </c>
      <c r="G116" s="1">
        <f t="shared" si="5"/>
        <v>2</v>
      </c>
      <c r="H116">
        <f t="shared" si="6"/>
        <v>2</v>
      </c>
      <c r="I116" s="1" t="str">
        <f>VLOOKUP($B116, students, 3, FALSE)</f>
        <v>No</v>
      </c>
      <c r="J116" s="1" t="str">
        <f>VLOOKUP($B116, students, 4, FALSE)</f>
        <v>No</v>
      </c>
      <c r="K116" s="1" t="str">
        <f>VLOOKUP($B116, students, 5, FALSE)</f>
        <v>Male</v>
      </c>
      <c r="L116" s="1" t="str">
        <f>VLOOKUP($B116, students, 6, FALSE)</f>
        <v>African American</v>
      </c>
      <c r="M116" s="1" t="str">
        <f>VLOOKUP($B116, students, 7, FALSE)</f>
        <v>Yes</v>
      </c>
      <c r="N116" t="s">
        <v>33</v>
      </c>
      <c r="O116" t="s">
        <v>19</v>
      </c>
    </row>
    <row r="117" spans="1:15">
      <c r="A117" t="str">
        <f t="shared" si="7"/>
        <v>Unit 7 Test2</v>
      </c>
      <c r="B117" s="2" t="s">
        <v>51</v>
      </c>
      <c r="C117" s="2" t="s">
        <v>80</v>
      </c>
      <c r="D117" s="2">
        <v>2</v>
      </c>
      <c r="E117" s="1" t="str">
        <f>HLOOKUP(B117, test7, 3, FALSE)</f>
        <v>a</v>
      </c>
      <c r="F117" s="1" t="str">
        <f t="shared" si="4"/>
        <v>b</v>
      </c>
      <c r="G117" s="1">
        <f t="shared" si="5"/>
        <v>2</v>
      </c>
      <c r="H117">
        <f t="shared" si="6"/>
        <v>0</v>
      </c>
      <c r="I117" s="1" t="str">
        <f>VLOOKUP($B117, students, 3, FALSE)</f>
        <v>No</v>
      </c>
      <c r="J117" s="1" t="str">
        <f>VLOOKUP($B117, students, 4, FALSE)</f>
        <v>No</v>
      </c>
      <c r="K117" s="1" t="str">
        <f>VLOOKUP($B117, students, 5, FALSE)</f>
        <v>Male</v>
      </c>
      <c r="L117" s="1" t="str">
        <f>VLOOKUP($B117, students, 6, FALSE)</f>
        <v>African American</v>
      </c>
      <c r="M117" s="1" t="str">
        <f>VLOOKUP($B117, students, 7, FALSE)</f>
        <v>Yes</v>
      </c>
      <c r="N117" t="s">
        <v>32</v>
      </c>
      <c r="O117" t="s">
        <v>20</v>
      </c>
    </row>
    <row r="118" spans="1:15">
      <c r="A118" t="str">
        <f t="shared" si="7"/>
        <v>Unit 7 Test3</v>
      </c>
      <c r="B118" s="2" t="s">
        <v>51</v>
      </c>
      <c r="C118" s="2" t="s">
        <v>80</v>
      </c>
      <c r="D118" s="2">
        <v>3</v>
      </c>
      <c r="E118" s="1" t="str">
        <f>HLOOKUP(B118, test7, 4, FALSE)</f>
        <v>a</v>
      </c>
      <c r="F118" s="1" t="str">
        <f t="shared" si="4"/>
        <v>d</v>
      </c>
      <c r="G118" s="1">
        <f t="shared" si="5"/>
        <v>2</v>
      </c>
      <c r="H118">
        <f t="shared" si="6"/>
        <v>0</v>
      </c>
      <c r="I118" s="1" t="str">
        <f>VLOOKUP($B118, students, 3, FALSE)</f>
        <v>No</v>
      </c>
      <c r="J118" s="1" t="str">
        <f>VLOOKUP($B118, students, 4, FALSE)</f>
        <v>No</v>
      </c>
      <c r="K118" s="1" t="str">
        <f>VLOOKUP($B118, students, 5, FALSE)</f>
        <v>Male</v>
      </c>
      <c r="L118" s="1" t="str">
        <f>VLOOKUP($B118, students, 6, FALSE)</f>
        <v>African American</v>
      </c>
      <c r="M118" s="1" t="str">
        <f>VLOOKUP($B118, students, 7, FALSE)</f>
        <v>Yes</v>
      </c>
      <c r="N118" t="s">
        <v>33</v>
      </c>
      <c r="O118" t="s">
        <v>21</v>
      </c>
    </row>
    <row r="119" spans="1:15">
      <c r="A119" t="str">
        <f t="shared" si="7"/>
        <v>Unit 7 Test4</v>
      </c>
      <c r="B119" s="2" t="s">
        <v>51</v>
      </c>
      <c r="C119" s="2" t="s">
        <v>80</v>
      </c>
      <c r="D119" s="2">
        <v>4</v>
      </c>
      <c r="E119" s="1" t="str">
        <f>HLOOKUP(B119, test7, 5, FALSE)</f>
        <v>a</v>
      </c>
      <c r="F119" s="1" t="str">
        <f t="shared" si="4"/>
        <v>a</v>
      </c>
      <c r="G119" s="1">
        <f t="shared" si="5"/>
        <v>2</v>
      </c>
      <c r="H119">
        <f t="shared" si="6"/>
        <v>2</v>
      </c>
      <c r="I119" s="1" t="str">
        <f>VLOOKUP($B119, students, 3, FALSE)</f>
        <v>No</v>
      </c>
      <c r="J119" s="1" t="str">
        <f>VLOOKUP($B119, students, 4, FALSE)</f>
        <v>No</v>
      </c>
      <c r="K119" s="1" t="str">
        <f>VLOOKUP($B119, students, 5, FALSE)</f>
        <v>Male</v>
      </c>
      <c r="L119" s="1" t="str">
        <f>VLOOKUP($B119, students, 6, FALSE)</f>
        <v>African American</v>
      </c>
      <c r="M119" s="1" t="str">
        <f>VLOOKUP($B119, students, 7, FALSE)</f>
        <v>Yes</v>
      </c>
      <c r="N119" t="s">
        <v>31</v>
      </c>
      <c r="O119" t="s">
        <v>22</v>
      </c>
    </row>
    <row r="120" spans="1:15">
      <c r="A120" t="str">
        <f t="shared" si="7"/>
        <v>Unit 7 Test5</v>
      </c>
      <c r="B120" s="2" t="s">
        <v>51</v>
      </c>
      <c r="C120" s="2" t="s">
        <v>80</v>
      </c>
      <c r="D120" s="2">
        <v>5</v>
      </c>
      <c r="E120" s="1" t="str">
        <f>HLOOKUP(B120, test7, 6, FALSE)</f>
        <v>b</v>
      </c>
      <c r="F120" s="1" t="str">
        <f t="shared" si="4"/>
        <v>b</v>
      </c>
      <c r="G120" s="1">
        <f t="shared" si="5"/>
        <v>2</v>
      </c>
      <c r="H120">
        <f t="shared" si="6"/>
        <v>2</v>
      </c>
      <c r="I120" s="1" t="str">
        <f>VLOOKUP($B120, students, 3, FALSE)</f>
        <v>No</v>
      </c>
      <c r="J120" s="1" t="str">
        <f>VLOOKUP($B120, students, 4, FALSE)</f>
        <v>No</v>
      </c>
      <c r="K120" s="1" t="str">
        <f>VLOOKUP($B120, students, 5, FALSE)</f>
        <v>Male</v>
      </c>
      <c r="L120" s="1" t="str">
        <f>VLOOKUP($B120, students, 6, FALSE)</f>
        <v>African American</v>
      </c>
      <c r="M120" s="1" t="str">
        <f>VLOOKUP($B120, students, 7, FALSE)</f>
        <v>Yes</v>
      </c>
      <c r="N120" t="s">
        <v>31</v>
      </c>
      <c r="O120" t="s">
        <v>23</v>
      </c>
    </row>
    <row r="121" spans="1:15">
      <c r="A121" t="str">
        <f t="shared" si="7"/>
        <v>Unit 7 Test6</v>
      </c>
      <c r="B121" s="2" t="s">
        <v>51</v>
      </c>
      <c r="C121" s="2" t="s">
        <v>80</v>
      </c>
      <c r="D121" s="2">
        <v>6</v>
      </c>
      <c r="E121" s="1" t="b">
        <f>HLOOKUP(B121, test7, 7, FALSE)</f>
        <v>1</v>
      </c>
      <c r="F121" s="1" t="b">
        <f t="shared" si="4"/>
        <v>1</v>
      </c>
      <c r="G121" s="1">
        <f t="shared" si="5"/>
        <v>1</v>
      </c>
      <c r="H121">
        <f t="shared" si="6"/>
        <v>1</v>
      </c>
      <c r="I121" s="1" t="str">
        <f>VLOOKUP($B121, students, 3, FALSE)</f>
        <v>No</v>
      </c>
      <c r="J121" s="1" t="str">
        <f>VLOOKUP($B121, students, 4, FALSE)</f>
        <v>No</v>
      </c>
      <c r="K121" s="1" t="str">
        <f>VLOOKUP($B121, students, 5, FALSE)</f>
        <v>Male</v>
      </c>
      <c r="L121" s="1" t="str">
        <f>VLOOKUP($B121, students, 6, FALSE)</f>
        <v>African American</v>
      </c>
      <c r="M121" s="1" t="str">
        <f>VLOOKUP($B121, students, 7, FALSE)</f>
        <v>Yes</v>
      </c>
      <c r="N121" t="s">
        <v>31</v>
      </c>
      <c r="O121" t="s">
        <v>24</v>
      </c>
    </row>
    <row r="122" spans="1:15">
      <c r="A122" t="str">
        <f t="shared" si="7"/>
        <v>Unit 7 Test6b</v>
      </c>
      <c r="B122" s="2" t="s">
        <v>51</v>
      </c>
      <c r="C122" s="2" t="s">
        <v>80</v>
      </c>
      <c r="D122" s="2" t="s">
        <v>14</v>
      </c>
      <c r="E122" s="1">
        <f>HLOOKUP(B122, test7, 8, FALSE)</f>
        <v>1</v>
      </c>
      <c r="F122" s="1">
        <f t="shared" si="4"/>
        <v>1</v>
      </c>
      <c r="G122" s="1">
        <f t="shared" si="5"/>
        <v>1</v>
      </c>
      <c r="H122">
        <f t="shared" si="6"/>
        <v>1</v>
      </c>
      <c r="I122" s="1" t="str">
        <f>VLOOKUP($B122, students, 3, FALSE)</f>
        <v>No</v>
      </c>
      <c r="J122" s="1" t="str">
        <f>VLOOKUP($B122, students, 4, FALSE)</f>
        <v>No</v>
      </c>
      <c r="K122" s="1" t="str">
        <f>VLOOKUP($B122, students, 5, FALSE)</f>
        <v>Male</v>
      </c>
      <c r="L122" s="1" t="str">
        <f>VLOOKUP($B122, students, 6, FALSE)</f>
        <v>African American</v>
      </c>
      <c r="M122" s="1" t="str">
        <f>VLOOKUP($B122, students, 7, FALSE)</f>
        <v>Yes</v>
      </c>
      <c r="N122" t="s">
        <v>31</v>
      </c>
      <c r="O122" t="s">
        <v>24</v>
      </c>
    </row>
    <row r="123" spans="1:15">
      <c r="A123" t="str">
        <f t="shared" si="7"/>
        <v>Unit 7 Test7</v>
      </c>
      <c r="B123" s="2" t="s">
        <v>51</v>
      </c>
      <c r="C123" s="2" t="s">
        <v>80</v>
      </c>
      <c r="D123" s="2">
        <v>7</v>
      </c>
      <c r="E123" s="1" t="b">
        <f>HLOOKUP(B123, test7, 9, FALSE)</f>
        <v>0</v>
      </c>
      <c r="F123" s="1" t="b">
        <f t="shared" si="4"/>
        <v>0</v>
      </c>
      <c r="G123" s="1">
        <f t="shared" si="5"/>
        <v>1</v>
      </c>
      <c r="H123">
        <f t="shared" si="6"/>
        <v>1</v>
      </c>
      <c r="I123" s="1" t="str">
        <f>VLOOKUP($B123, students, 3, FALSE)</f>
        <v>No</v>
      </c>
      <c r="J123" s="1" t="str">
        <f>VLOOKUP($B123, students, 4, FALSE)</f>
        <v>No</v>
      </c>
      <c r="K123" s="1" t="str">
        <f>VLOOKUP($B123, students, 5, FALSE)</f>
        <v>Male</v>
      </c>
      <c r="L123" s="1" t="str">
        <f>VLOOKUP($B123, students, 6, FALSE)</f>
        <v>African American</v>
      </c>
      <c r="M123" s="1" t="str">
        <f>VLOOKUP($B123, students, 7, FALSE)</f>
        <v>Yes</v>
      </c>
      <c r="N123" t="s">
        <v>32</v>
      </c>
      <c r="O123" t="s">
        <v>20</v>
      </c>
    </row>
    <row r="124" spans="1:15">
      <c r="A124" t="str">
        <f t="shared" si="7"/>
        <v>Unit 7 Test7b</v>
      </c>
      <c r="B124" s="2" t="s">
        <v>51</v>
      </c>
      <c r="C124" s="2" t="s">
        <v>80</v>
      </c>
      <c r="D124" s="2" t="s">
        <v>15</v>
      </c>
      <c r="E124" s="1">
        <f>HLOOKUP(B124, test7, 10, FALSE)</f>
        <v>1</v>
      </c>
      <c r="F124" s="1">
        <f t="shared" si="4"/>
        <v>1</v>
      </c>
      <c r="G124" s="1">
        <f t="shared" si="5"/>
        <v>1</v>
      </c>
      <c r="H124">
        <f t="shared" si="6"/>
        <v>1</v>
      </c>
      <c r="I124" s="1" t="str">
        <f>VLOOKUP($B124, students, 3, FALSE)</f>
        <v>No</v>
      </c>
      <c r="J124" s="1" t="str">
        <f>VLOOKUP($B124, students, 4, FALSE)</f>
        <v>No</v>
      </c>
      <c r="K124" s="1" t="str">
        <f>VLOOKUP($B124, students, 5, FALSE)</f>
        <v>Male</v>
      </c>
      <c r="L124" s="1" t="str">
        <f>VLOOKUP($B124, students, 6, FALSE)</f>
        <v>African American</v>
      </c>
      <c r="M124" s="1" t="str">
        <f>VLOOKUP($B124, students, 7, FALSE)</f>
        <v>Yes</v>
      </c>
      <c r="N124" t="s">
        <v>34</v>
      </c>
      <c r="O124" t="s">
        <v>29</v>
      </c>
    </row>
    <row r="125" spans="1:15">
      <c r="A125" t="str">
        <f t="shared" si="7"/>
        <v>Unit 7 Test8</v>
      </c>
      <c r="B125" s="2" t="s">
        <v>51</v>
      </c>
      <c r="C125" s="2" t="s">
        <v>80</v>
      </c>
      <c r="D125" s="2">
        <v>8</v>
      </c>
      <c r="E125" s="1">
        <f>HLOOKUP(B125, test7, 11, FALSE)</f>
        <v>4</v>
      </c>
      <c r="F125" s="1">
        <f t="shared" si="4"/>
        <v>4</v>
      </c>
      <c r="G125" s="1">
        <f t="shared" si="5"/>
        <v>4</v>
      </c>
      <c r="H125">
        <f t="shared" si="6"/>
        <v>4</v>
      </c>
      <c r="I125" s="1" t="str">
        <f>VLOOKUP($B125, students, 3, FALSE)</f>
        <v>No</v>
      </c>
      <c r="J125" s="1" t="str">
        <f>VLOOKUP($B125, students, 4, FALSE)</f>
        <v>No</v>
      </c>
      <c r="K125" s="1" t="str">
        <f>VLOOKUP($B125, students, 5, FALSE)</f>
        <v>Male</v>
      </c>
      <c r="L125" s="1" t="str">
        <f>VLOOKUP($B125, students, 6, FALSE)</f>
        <v>African American</v>
      </c>
      <c r="M125" s="1" t="str">
        <f>VLOOKUP($B125, students, 7, FALSE)</f>
        <v>Yes</v>
      </c>
      <c r="N125" t="s">
        <v>34</v>
      </c>
      <c r="O125" t="s">
        <v>29</v>
      </c>
    </row>
    <row r="126" spans="1:15">
      <c r="A126" t="str">
        <f t="shared" si="7"/>
        <v>Unit 7 Test9a</v>
      </c>
      <c r="B126" s="2" t="s">
        <v>51</v>
      </c>
      <c r="C126" s="2" t="s">
        <v>80</v>
      </c>
      <c r="D126" s="2" t="s">
        <v>2</v>
      </c>
      <c r="E126" s="1" t="str">
        <f>HLOOKUP(B126, test7, 12, FALSE)</f>
        <v>a</v>
      </c>
      <c r="F126" s="1" t="str">
        <f t="shared" si="4"/>
        <v>a</v>
      </c>
      <c r="G126" s="1">
        <f t="shared" si="5"/>
        <v>2</v>
      </c>
      <c r="H126">
        <f t="shared" si="6"/>
        <v>4</v>
      </c>
      <c r="I126" s="1" t="str">
        <f>VLOOKUP($B126, students, 3, FALSE)</f>
        <v>No</v>
      </c>
      <c r="J126" s="1" t="str">
        <f>VLOOKUP($B126, students, 4, FALSE)</f>
        <v>No</v>
      </c>
      <c r="K126" s="1" t="str">
        <f>VLOOKUP($B126, students, 5, FALSE)</f>
        <v>Male</v>
      </c>
      <c r="L126" s="1" t="str">
        <f>VLOOKUP($B126, students, 6, FALSE)</f>
        <v>African American</v>
      </c>
      <c r="M126" s="1" t="str">
        <f>VLOOKUP($B126, students, 7, FALSE)</f>
        <v>Yes</v>
      </c>
      <c r="N126" t="s">
        <v>34</v>
      </c>
      <c r="O126" t="s">
        <v>29</v>
      </c>
    </row>
    <row r="127" spans="1:15">
      <c r="A127" t="str">
        <f t="shared" si="7"/>
        <v>Unit 7 Test9b</v>
      </c>
      <c r="B127" s="2" t="s">
        <v>51</v>
      </c>
      <c r="C127" s="2" t="s">
        <v>80</v>
      </c>
      <c r="D127" s="2" t="s">
        <v>3</v>
      </c>
      <c r="E127" s="1">
        <f>HLOOKUP(B127, test7, 13, FALSE)</f>
        <v>4</v>
      </c>
      <c r="F127" s="1">
        <f t="shared" si="4"/>
        <v>4</v>
      </c>
      <c r="G127" s="1">
        <f t="shared" si="5"/>
        <v>4</v>
      </c>
      <c r="H127">
        <f t="shared" si="6"/>
        <v>4</v>
      </c>
      <c r="I127" s="1" t="str">
        <f>VLOOKUP($B127, students, 3, FALSE)</f>
        <v>No</v>
      </c>
      <c r="J127" s="1" t="str">
        <f>VLOOKUP($B127, students, 4, FALSE)</f>
        <v>No</v>
      </c>
      <c r="K127" s="1" t="str">
        <f>VLOOKUP($B127, students, 5, FALSE)</f>
        <v>Male</v>
      </c>
      <c r="L127" s="1" t="str">
        <f>VLOOKUP($B127, students, 6, FALSE)</f>
        <v>African American</v>
      </c>
      <c r="M127" s="1" t="str">
        <f>VLOOKUP($B127, students, 7, FALSE)</f>
        <v>Yes</v>
      </c>
      <c r="N127" t="s">
        <v>34</v>
      </c>
      <c r="O127" t="s">
        <v>29</v>
      </c>
    </row>
    <row r="128" spans="1:15">
      <c r="A128" t="str">
        <f t="shared" si="7"/>
        <v>Unit 7 Test10</v>
      </c>
      <c r="B128" s="2" t="s">
        <v>51</v>
      </c>
      <c r="C128" s="2" t="s">
        <v>80</v>
      </c>
      <c r="D128" s="2">
        <v>10</v>
      </c>
      <c r="E128" s="1">
        <f>HLOOKUP(B128, test7, 14, FALSE)</f>
        <v>4</v>
      </c>
      <c r="F128" s="1">
        <f t="shared" si="4"/>
        <v>4</v>
      </c>
      <c r="G128" s="1">
        <f t="shared" si="5"/>
        <v>4</v>
      </c>
      <c r="H128">
        <f t="shared" si="6"/>
        <v>4</v>
      </c>
      <c r="I128" s="1" t="str">
        <f>VLOOKUP($B128, students, 3, FALSE)</f>
        <v>No</v>
      </c>
      <c r="J128" s="1" t="str">
        <f>VLOOKUP($B128, students, 4, FALSE)</f>
        <v>No</v>
      </c>
      <c r="K128" s="1" t="str">
        <f>VLOOKUP($B128, students, 5, FALSE)</f>
        <v>Male</v>
      </c>
      <c r="L128" s="1" t="str">
        <f>VLOOKUP($B128, students, 6, FALSE)</f>
        <v>African American</v>
      </c>
      <c r="M128" s="1" t="str">
        <f>VLOOKUP($B128, students, 7, FALSE)</f>
        <v>Yes</v>
      </c>
      <c r="N128" t="s">
        <v>31</v>
      </c>
      <c r="O128" t="s">
        <v>24</v>
      </c>
    </row>
    <row r="129" spans="1:15">
      <c r="A129" t="str">
        <f t="shared" si="7"/>
        <v>Unit 7 Test11</v>
      </c>
      <c r="B129" s="2" t="s">
        <v>51</v>
      </c>
      <c r="C129" s="2" t="s">
        <v>80</v>
      </c>
      <c r="D129" s="2">
        <v>11</v>
      </c>
      <c r="E129" s="1">
        <f>HLOOKUP(B129, test7, 15, FALSE)</f>
        <v>3</v>
      </c>
      <c r="F129" s="1">
        <f t="shared" si="4"/>
        <v>3</v>
      </c>
      <c r="G129" s="1">
        <f t="shared" si="5"/>
        <v>4</v>
      </c>
      <c r="H129">
        <f t="shared" si="6"/>
        <v>3</v>
      </c>
      <c r="I129" s="1" t="str">
        <f>VLOOKUP($B129, students, 3, FALSE)</f>
        <v>No</v>
      </c>
      <c r="J129" s="1" t="str">
        <f>VLOOKUP($B129, students, 4, FALSE)</f>
        <v>No</v>
      </c>
      <c r="K129" s="1" t="str">
        <f>VLOOKUP($B129, students, 5, FALSE)</f>
        <v>Male</v>
      </c>
      <c r="L129" s="1" t="str">
        <f>VLOOKUP($B129, students, 6, FALSE)</f>
        <v>African American</v>
      </c>
      <c r="M129" s="1" t="str">
        <f>VLOOKUP($B129, students, 7, FALSE)</f>
        <v>Yes</v>
      </c>
      <c r="N129" t="s">
        <v>32</v>
      </c>
      <c r="O129" t="s">
        <v>20</v>
      </c>
    </row>
    <row r="130" spans="1:15">
      <c r="A130" t="str">
        <f t="shared" si="7"/>
        <v>Unit 7 Test12a</v>
      </c>
      <c r="B130" s="2" t="s">
        <v>51</v>
      </c>
      <c r="C130" s="2" t="s">
        <v>80</v>
      </c>
      <c r="D130" s="2" t="s">
        <v>4</v>
      </c>
      <c r="E130" s="1">
        <f>HLOOKUP(B130, test7, 16, FALSE)</f>
        <v>4</v>
      </c>
      <c r="F130" s="1">
        <f t="shared" ref="F130:F193" si="8">IF(ISNUMBER(E130)=FALSE, VLOOKUP(A130, key, 6, FALSE), E130)</f>
        <v>4</v>
      </c>
      <c r="G130" s="1">
        <f t="shared" ref="G130:G193" si="9">VLOOKUP(A130, key,7, FALSE)</f>
        <v>4</v>
      </c>
      <c r="H130">
        <f t="shared" ref="H130:H193" si="10">IF(ISNUMBER(F130),F130,IF(E130=F130,VLOOKUP(A130,key,7),0))</f>
        <v>4</v>
      </c>
      <c r="I130" s="1" t="str">
        <f>VLOOKUP($B130, students, 3, FALSE)</f>
        <v>No</v>
      </c>
      <c r="J130" s="1" t="str">
        <f>VLOOKUP($B130, students, 4, FALSE)</f>
        <v>No</v>
      </c>
      <c r="K130" s="1" t="str">
        <f>VLOOKUP($B130, students, 5, FALSE)</f>
        <v>Male</v>
      </c>
      <c r="L130" s="1" t="str">
        <f>VLOOKUP($B130, students, 6, FALSE)</f>
        <v>African American</v>
      </c>
      <c r="M130" s="1" t="str">
        <f>VLOOKUP($B130, students, 7, FALSE)</f>
        <v>Yes</v>
      </c>
      <c r="N130" t="s">
        <v>32</v>
      </c>
      <c r="O130" t="s">
        <v>20</v>
      </c>
    </row>
    <row r="131" spans="1:15">
      <c r="A131" t="str">
        <f t="shared" ref="A131:A194" si="11">CONCATENATE(C131, D131)</f>
        <v>Unit 7 Test12b</v>
      </c>
      <c r="B131" s="2" t="s">
        <v>51</v>
      </c>
      <c r="C131" s="2" t="s">
        <v>80</v>
      </c>
      <c r="D131" s="2" t="s">
        <v>5</v>
      </c>
      <c r="E131" s="1">
        <f>HLOOKUP(B131, test7, 17, FALSE)</f>
        <v>2</v>
      </c>
      <c r="F131" s="1">
        <f t="shared" si="8"/>
        <v>2</v>
      </c>
      <c r="G131" s="1">
        <f t="shared" si="9"/>
        <v>2</v>
      </c>
      <c r="H131">
        <f t="shared" si="10"/>
        <v>2</v>
      </c>
      <c r="I131" s="1" t="str">
        <f>VLOOKUP($B131, students, 3, FALSE)</f>
        <v>No</v>
      </c>
      <c r="J131" s="1" t="str">
        <f>VLOOKUP($B131, students, 4, FALSE)</f>
        <v>No</v>
      </c>
      <c r="K131" s="1" t="str">
        <f>VLOOKUP($B131, students, 5, FALSE)</f>
        <v>Male</v>
      </c>
      <c r="L131" s="1" t="str">
        <f>VLOOKUP($B131, students, 6, FALSE)</f>
        <v>African American</v>
      </c>
      <c r="M131" s="1" t="str">
        <f>VLOOKUP($B131, students, 7, FALSE)</f>
        <v>Yes</v>
      </c>
      <c r="N131" t="s">
        <v>33</v>
      </c>
      <c r="O131" t="s">
        <v>19</v>
      </c>
    </row>
    <row r="132" spans="1:15">
      <c r="A132" t="str">
        <f t="shared" si="11"/>
        <v>Unit 7 Test12c</v>
      </c>
      <c r="B132" s="2" t="s">
        <v>51</v>
      </c>
      <c r="C132" s="2" t="s">
        <v>80</v>
      </c>
      <c r="D132" s="2" t="s">
        <v>6</v>
      </c>
      <c r="E132" s="1">
        <f>HLOOKUP(B132, test7, 18, FALSE)</f>
        <v>4</v>
      </c>
      <c r="F132" s="1">
        <f t="shared" si="8"/>
        <v>4</v>
      </c>
      <c r="G132" s="1">
        <f t="shared" si="9"/>
        <v>4</v>
      </c>
      <c r="H132">
        <f t="shared" si="10"/>
        <v>4</v>
      </c>
      <c r="I132" s="1" t="str">
        <f>VLOOKUP($B132, students, 3, FALSE)</f>
        <v>No</v>
      </c>
      <c r="J132" s="1" t="str">
        <f>VLOOKUP($B132, students, 4, FALSE)</f>
        <v>No</v>
      </c>
      <c r="K132" s="1" t="str">
        <f>VLOOKUP($B132, students, 5, FALSE)</f>
        <v>Male</v>
      </c>
      <c r="L132" s="1" t="str">
        <f>VLOOKUP($B132, students, 6, FALSE)</f>
        <v>African American</v>
      </c>
      <c r="M132" s="1" t="str">
        <f>VLOOKUP($B132, students, 7, FALSE)</f>
        <v>Yes</v>
      </c>
      <c r="N132" t="s">
        <v>31</v>
      </c>
      <c r="O132" t="s">
        <v>22</v>
      </c>
    </row>
    <row r="133" spans="1:15">
      <c r="A133" t="str">
        <f t="shared" si="11"/>
        <v>Unit 7 Test13a</v>
      </c>
      <c r="B133" s="2" t="s">
        <v>51</v>
      </c>
      <c r="C133" s="2" t="s">
        <v>80</v>
      </c>
      <c r="D133" s="2" t="s">
        <v>7</v>
      </c>
      <c r="E133" s="1">
        <f>HLOOKUP(B133, test7, 19, FALSE)</f>
        <v>4</v>
      </c>
      <c r="F133" s="1">
        <f t="shared" si="8"/>
        <v>4</v>
      </c>
      <c r="G133" s="1">
        <f t="shared" si="9"/>
        <v>4</v>
      </c>
      <c r="H133">
        <f t="shared" si="10"/>
        <v>4</v>
      </c>
      <c r="I133" s="1" t="str">
        <f>VLOOKUP($B133, students, 3, FALSE)</f>
        <v>No</v>
      </c>
      <c r="J133" s="1" t="str">
        <f>VLOOKUP($B133, students, 4, FALSE)</f>
        <v>No</v>
      </c>
      <c r="K133" s="1" t="str">
        <f>VLOOKUP($B133, students, 5, FALSE)</f>
        <v>Male</v>
      </c>
      <c r="L133" s="1" t="str">
        <f>VLOOKUP($B133, students, 6, FALSE)</f>
        <v>African American</v>
      </c>
      <c r="M133" s="1" t="str">
        <f>VLOOKUP($B133, students, 7, FALSE)</f>
        <v>Yes</v>
      </c>
      <c r="N133" t="s">
        <v>31</v>
      </c>
      <c r="O133" t="s">
        <v>22</v>
      </c>
    </row>
    <row r="134" spans="1:15">
      <c r="A134" t="str">
        <f t="shared" si="11"/>
        <v>Unit 7 Test13b</v>
      </c>
      <c r="B134" s="2" t="s">
        <v>51</v>
      </c>
      <c r="C134" s="2" t="s">
        <v>80</v>
      </c>
      <c r="D134" s="2" t="s">
        <v>8</v>
      </c>
      <c r="E134" s="1">
        <f>HLOOKUP(B134, test7, 20, FALSE)</f>
        <v>3.5</v>
      </c>
      <c r="F134" s="1">
        <f t="shared" si="8"/>
        <v>3.5</v>
      </c>
      <c r="G134" s="1">
        <f t="shared" si="9"/>
        <v>4</v>
      </c>
      <c r="H134">
        <f t="shared" si="10"/>
        <v>3.5</v>
      </c>
      <c r="I134" s="1" t="str">
        <f>VLOOKUP($B134, students, 3, FALSE)</f>
        <v>No</v>
      </c>
      <c r="J134" s="1" t="str">
        <f>VLOOKUP($B134, students, 4, FALSE)</f>
        <v>No</v>
      </c>
      <c r="K134" s="1" t="str">
        <f>VLOOKUP($B134, students, 5, FALSE)</f>
        <v>Male</v>
      </c>
      <c r="L134" s="1" t="str">
        <f>VLOOKUP($B134, students, 6, FALSE)</f>
        <v>African American</v>
      </c>
      <c r="M134" s="1" t="str">
        <f>VLOOKUP($B134, students, 7, FALSE)</f>
        <v>Yes</v>
      </c>
      <c r="N134" t="s">
        <v>31</v>
      </c>
      <c r="O134" t="s">
        <v>23</v>
      </c>
    </row>
    <row r="135" spans="1:15">
      <c r="A135" t="str">
        <f t="shared" si="11"/>
        <v>Unit 7 Test1</v>
      </c>
      <c r="B135" s="2" t="s">
        <v>52</v>
      </c>
      <c r="C135" s="2" t="s">
        <v>80</v>
      </c>
      <c r="D135" s="2">
        <v>1</v>
      </c>
      <c r="E135" s="1" t="str">
        <f>HLOOKUP(B135, test7, 2, FALSE)</f>
        <v>c</v>
      </c>
      <c r="F135" s="1" t="str">
        <f t="shared" si="8"/>
        <v>c</v>
      </c>
      <c r="G135" s="1">
        <f t="shared" si="9"/>
        <v>2</v>
      </c>
      <c r="H135">
        <f t="shared" si="10"/>
        <v>2</v>
      </c>
      <c r="I135" s="1" t="str">
        <f>VLOOKUP($B135, students, 3, FALSE)</f>
        <v>No</v>
      </c>
      <c r="J135" s="1" t="str">
        <f>VLOOKUP($B135, students, 4, FALSE)</f>
        <v>No</v>
      </c>
      <c r="K135" s="1" t="str">
        <f>VLOOKUP($B135, students, 5, FALSE)</f>
        <v>Male</v>
      </c>
      <c r="L135" s="1" t="str">
        <f>VLOOKUP($B135, students, 6, FALSE)</f>
        <v>Hispanic</v>
      </c>
      <c r="M135" s="1" t="str">
        <f>VLOOKUP($B135, students, 7, FALSE)</f>
        <v>No</v>
      </c>
      <c r="N135" t="s">
        <v>33</v>
      </c>
      <c r="O135" t="s">
        <v>19</v>
      </c>
    </row>
    <row r="136" spans="1:15">
      <c r="A136" t="str">
        <f t="shared" si="11"/>
        <v>Unit 7 Test2</v>
      </c>
      <c r="B136" s="2" t="s">
        <v>52</v>
      </c>
      <c r="C136" s="2" t="s">
        <v>80</v>
      </c>
      <c r="D136" s="2">
        <v>2</v>
      </c>
      <c r="E136" s="1" t="str">
        <f>HLOOKUP(B136, test7, 3, FALSE)</f>
        <v>b</v>
      </c>
      <c r="F136" s="1" t="str">
        <f t="shared" si="8"/>
        <v>b</v>
      </c>
      <c r="G136" s="1">
        <f t="shared" si="9"/>
        <v>2</v>
      </c>
      <c r="H136">
        <f t="shared" si="10"/>
        <v>2</v>
      </c>
      <c r="I136" s="1" t="str">
        <f>VLOOKUP($B136, students, 3, FALSE)</f>
        <v>No</v>
      </c>
      <c r="J136" s="1" t="str">
        <f>VLOOKUP($B136, students, 4, FALSE)</f>
        <v>No</v>
      </c>
      <c r="K136" s="1" t="str">
        <f>VLOOKUP($B136, students, 5, FALSE)</f>
        <v>Male</v>
      </c>
      <c r="L136" s="1" t="str">
        <f>VLOOKUP($B136, students, 6, FALSE)</f>
        <v>Hispanic</v>
      </c>
      <c r="M136" s="1" t="str">
        <f>VLOOKUP($B136, students, 7, FALSE)</f>
        <v>No</v>
      </c>
      <c r="N136" t="s">
        <v>32</v>
      </c>
      <c r="O136" t="s">
        <v>20</v>
      </c>
    </row>
    <row r="137" spans="1:15">
      <c r="A137" t="str">
        <f t="shared" si="11"/>
        <v>Unit 7 Test3</v>
      </c>
      <c r="B137" s="2" t="s">
        <v>52</v>
      </c>
      <c r="C137" s="2" t="s">
        <v>80</v>
      </c>
      <c r="D137" s="2">
        <v>3</v>
      </c>
      <c r="E137" s="1" t="str">
        <f>HLOOKUP(B137, test7, 4, FALSE)</f>
        <v>d</v>
      </c>
      <c r="F137" s="1" t="str">
        <f t="shared" si="8"/>
        <v>d</v>
      </c>
      <c r="G137" s="1">
        <f t="shared" si="9"/>
        <v>2</v>
      </c>
      <c r="H137">
        <f t="shared" si="10"/>
        <v>2</v>
      </c>
      <c r="I137" s="1" t="str">
        <f>VLOOKUP($B137, students, 3, FALSE)</f>
        <v>No</v>
      </c>
      <c r="J137" s="1" t="str">
        <f>VLOOKUP($B137, students, 4, FALSE)</f>
        <v>No</v>
      </c>
      <c r="K137" s="1" t="str">
        <f>VLOOKUP($B137, students, 5, FALSE)</f>
        <v>Male</v>
      </c>
      <c r="L137" s="1" t="str">
        <f>VLOOKUP($B137, students, 6, FALSE)</f>
        <v>Hispanic</v>
      </c>
      <c r="M137" s="1" t="str">
        <f>VLOOKUP($B137, students, 7, FALSE)</f>
        <v>No</v>
      </c>
      <c r="N137" t="s">
        <v>33</v>
      </c>
      <c r="O137" t="s">
        <v>21</v>
      </c>
    </row>
    <row r="138" spans="1:15">
      <c r="A138" t="str">
        <f t="shared" si="11"/>
        <v>Unit 7 Test4</v>
      </c>
      <c r="B138" s="2" t="s">
        <v>52</v>
      </c>
      <c r="C138" s="2" t="s">
        <v>80</v>
      </c>
      <c r="D138" s="2">
        <v>4</v>
      </c>
      <c r="E138" s="1" t="str">
        <f>HLOOKUP(B138, test7, 5, FALSE)</f>
        <v>a</v>
      </c>
      <c r="F138" s="1" t="str">
        <f t="shared" si="8"/>
        <v>a</v>
      </c>
      <c r="G138" s="1">
        <f t="shared" si="9"/>
        <v>2</v>
      </c>
      <c r="H138">
        <f t="shared" si="10"/>
        <v>2</v>
      </c>
      <c r="I138" s="1" t="str">
        <f>VLOOKUP($B138, students, 3, FALSE)</f>
        <v>No</v>
      </c>
      <c r="J138" s="1" t="str">
        <f>VLOOKUP($B138, students, 4, FALSE)</f>
        <v>No</v>
      </c>
      <c r="K138" s="1" t="str">
        <f>VLOOKUP($B138, students, 5, FALSE)</f>
        <v>Male</v>
      </c>
      <c r="L138" s="1" t="str">
        <f>VLOOKUP($B138, students, 6, FALSE)</f>
        <v>Hispanic</v>
      </c>
      <c r="M138" s="1" t="str">
        <f>VLOOKUP($B138, students, 7, FALSE)</f>
        <v>No</v>
      </c>
      <c r="N138" t="s">
        <v>31</v>
      </c>
      <c r="O138" t="s">
        <v>22</v>
      </c>
    </row>
    <row r="139" spans="1:15">
      <c r="A139" t="str">
        <f t="shared" si="11"/>
        <v>Unit 7 Test5</v>
      </c>
      <c r="B139" s="2" t="s">
        <v>52</v>
      </c>
      <c r="C139" s="2" t="s">
        <v>80</v>
      </c>
      <c r="D139" s="2">
        <v>5</v>
      </c>
      <c r="E139" s="1" t="str">
        <f>HLOOKUP(B139, test7, 6, FALSE)</f>
        <v>d</v>
      </c>
      <c r="F139" s="1" t="str">
        <f t="shared" si="8"/>
        <v>b</v>
      </c>
      <c r="G139" s="1">
        <f t="shared" si="9"/>
        <v>2</v>
      </c>
      <c r="H139">
        <f t="shared" si="10"/>
        <v>0</v>
      </c>
      <c r="I139" s="1" t="str">
        <f>VLOOKUP($B139, students, 3, FALSE)</f>
        <v>No</v>
      </c>
      <c r="J139" s="1" t="str">
        <f>VLOOKUP($B139, students, 4, FALSE)</f>
        <v>No</v>
      </c>
      <c r="K139" s="1" t="str">
        <f>VLOOKUP($B139, students, 5, FALSE)</f>
        <v>Male</v>
      </c>
      <c r="L139" s="1" t="str">
        <f>VLOOKUP($B139, students, 6, FALSE)</f>
        <v>Hispanic</v>
      </c>
      <c r="M139" s="1" t="str">
        <f>VLOOKUP($B139, students, 7, FALSE)</f>
        <v>No</v>
      </c>
      <c r="N139" t="s">
        <v>31</v>
      </c>
      <c r="O139" t="s">
        <v>23</v>
      </c>
    </row>
    <row r="140" spans="1:15">
      <c r="A140" t="str">
        <f t="shared" si="11"/>
        <v>Unit 7 Test6</v>
      </c>
      <c r="B140" s="2" t="s">
        <v>52</v>
      </c>
      <c r="C140" s="2" t="s">
        <v>80</v>
      </c>
      <c r="D140" s="2">
        <v>6</v>
      </c>
      <c r="E140" s="1" t="b">
        <f>HLOOKUP(B140, test7, 7, FALSE)</f>
        <v>1</v>
      </c>
      <c r="F140" s="1" t="b">
        <f t="shared" si="8"/>
        <v>1</v>
      </c>
      <c r="G140" s="1">
        <f t="shared" si="9"/>
        <v>1</v>
      </c>
      <c r="H140">
        <f t="shared" si="10"/>
        <v>1</v>
      </c>
      <c r="I140" s="1" t="str">
        <f>VLOOKUP($B140, students, 3, FALSE)</f>
        <v>No</v>
      </c>
      <c r="J140" s="1" t="str">
        <f>VLOOKUP($B140, students, 4, FALSE)</f>
        <v>No</v>
      </c>
      <c r="K140" s="1" t="str">
        <f>VLOOKUP($B140, students, 5, FALSE)</f>
        <v>Male</v>
      </c>
      <c r="L140" s="1" t="str">
        <f>VLOOKUP($B140, students, 6, FALSE)</f>
        <v>Hispanic</v>
      </c>
      <c r="M140" s="1" t="str">
        <f>VLOOKUP($B140, students, 7, FALSE)</f>
        <v>No</v>
      </c>
      <c r="N140" t="s">
        <v>31</v>
      </c>
      <c r="O140" t="s">
        <v>24</v>
      </c>
    </row>
    <row r="141" spans="1:15">
      <c r="A141" t="str">
        <f t="shared" si="11"/>
        <v>Unit 7 Test6b</v>
      </c>
      <c r="B141" s="2" t="s">
        <v>52</v>
      </c>
      <c r="C141" s="2" t="s">
        <v>80</v>
      </c>
      <c r="D141" s="2" t="s">
        <v>14</v>
      </c>
      <c r="E141" s="1">
        <f>HLOOKUP(B141, test7, 8, FALSE)</f>
        <v>1</v>
      </c>
      <c r="F141" s="1">
        <f t="shared" si="8"/>
        <v>1</v>
      </c>
      <c r="G141" s="1">
        <f t="shared" si="9"/>
        <v>1</v>
      </c>
      <c r="H141">
        <f t="shared" si="10"/>
        <v>1</v>
      </c>
      <c r="I141" s="1" t="str">
        <f>VLOOKUP($B141, students, 3, FALSE)</f>
        <v>No</v>
      </c>
      <c r="J141" s="1" t="str">
        <f>VLOOKUP($B141, students, 4, FALSE)</f>
        <v>No</v>
      </c>
      <c r="K141" s="1" t="str">
        <f>VLOOKUP($B141, students, 5, FALSE)</f>
        <v>Male</v>
      </c>
      <c r="L141" s="1" t="str">
        <f>VLOOKUP($B141, students, 6, FALSE)</f>
        <v>Hispanic</v>
      </c>
      <c r="M141" s="1" t="str">
        <f>VLOOKUP($B141, students, 7, FALSE)</f>
        <v>No</v>
      </c>
      <c r="N141" t="s">
        <v>31</v>
      </c>
      <c r="O141" t="s">
        <v>24</v>
      </c>
    </row>
    <row r="142" spans="1:15">
      <c r="A142" t="str">
        <f t="shared" si="11"/>
        <v>Unit 7 Test7</v>
      </c>
      <c r="B142" s="2" t="s">
        <v>52</v>
      </c>
      <c r="C142" s="2" t="s">
        <v>80</v>
      </c>
      <c r="D142" s="2">
        <v>7</v>
      </c>
      <c r="E142" s="1" t="b">
        <f>HLOOKUP(B142, test7, 9, FALSE)</f>
        <v>1</v>
      </c>
      <c r="F142" s="1" t="b">
        <f t="shared" si="8"/>
        <v>0</v>
      </c>
      <c r="G142" s="1">
        <f t="shared" si="9"/>
        <v>1</v>
      </c>
      <c r="H142">
        <f t="shared" si="10"/>
        <v>0</v>
      </c>
      <c r="I142" s="1" t="str">
        <f>VLOOKUP($B142, students, 3, FALSE)</f>
        <v>No</v>
      </c>
      <c r="J142" s="1" t="str">
        <f>VLOOKUP($B142, students, 4, FALSE)</f>
        <v>No</v>
      </c>
      <c r="K142" s="1" t="str">
        <f>VLOOKUP($B142, students, 5, FALSE)</f>
        <v>Male</v>
      </c>
      <c r="L142" s="1" t="str">
        <f>VLOOKUP($B142, students, 6, FALSE)</f>
        <v>Hispanic</v>
      </c>
      <c r="M142" s="1" t="str">
        <f>VLOOKUP($B142, students, 7, FALSE)</f>
        <v>No</v>
      </c>
      <c r="N142" t="s">
        <v>32</v>
      </c>
      <c r="O142" t="s">
        <v>20</v>
      </c>
    </row>
    <row r="143" spans="1:15">
      <c r="A143" t="str">
        <f t="shared" si="11"/>
        <v>Unit 7 Test7b</v>
      </c>
      <c r="B143" s="2" t="s">
        <v>52</v>
      </c>
      <c r="C143" s="2" t="s">
        <v>80</v>
      </c>
      <c r="D143" s="2" t="s">
        <v>15</v>
      </c>
      <c r="E143" s="1">
        <f>HLOOKUP(B143, test7, 10, FALSE)</f>
        <v>0</v>
      </c>
      <c r="F143" s="1">
        <f t="shared" si="8"/>
        <v>0</v>
      </c>
      <c r="G143" s="1">
        <f t="shared" si="9"/>
        <v>1</v>
      </c>
      <c r="H143">
        <f t="shared" si="10"/>
        <v>0</v>
      </c>
      <c r="I143" s="1" t="str">
        <f>VLOOKUP($B143, students, 3, FALSE)</f>
        <v>No</v>
      </c>
      <c r="J143" s="1" t="str">
        <f>VLOOKUP($B143, students, 4, FALSE)</f>
        <v>No</v>
      </c>
      <c r="K143" s="1" t="str">
        <f>VLOOKUP($B143, students, 5, FALSE)</f>
        <v>Male</v>
      </c>
      <c r="L143" s="1" t="str">
        <f>VLOOKUP($B143, students, 6, FALSE)</f>
        <v>Hispanic</v>
      </c>
      <c r="M143" s="1" t="str">
        <f>VLOOKUP($B143, students, 7, FALSE)</f>
        <v>No</v>
      </c>
      <c r="N143" t="s">
        <v>34</v>
      </c>
      <c r="O143" t="s">
        <v>29</v>
      </c>
    </row>
    <row r="144" spans="1:15">
      <c r="A144" t="str">
        <f t="shared" si="11"/>
        <v>Unit 7 Test8</v>
      </c>
      <c r="B144" s="2" t="s">
        <v>52</v>
      </c>
      <c r="C144" s="2" t="s">
        <v>80</v>
      </c>
      <c r="D144" s="2">
        <v>8</v>
      </c>
      <c r="E144" s="1">
        <f>HLOOKUP(B144, test7, 11, FALSE)</f>
        <v>3.5</v>
      </c>
      <c r="F144" s="1">
        <f t="shared" si="8"/>
        <v>3.5</v>
      </c>
      <c r="G144" s="1">
        <f t="shared" si="9"/>
        <v>4</v>
      </c>
      <c r="H144">
        <f t="shared" si="10"/>
        <v>3.5</v>
      </c>
      <c r="I144" s="1" t="str">
        <f>VLOOKUP($B144, students, 3, FALSE)</f>
        <v>No</v>
      </c>
      <c r="J144" s="1" t="str">
        <f>VLOOKUP($B144, students, 4, FALSE)</f>
        <v>No</v>
      </c>
      <c r="K144" s="1" t="str">
        <f>VLOOKUP($B144, students, 5, FALSE)</f>
        <v>Male</v>
      </c>
      <c r="L144" s="1" t="str">
        <f>VLOOKUP($B144, students, 6, FALSE)</f>
        <v>Hispanic</v>
      </c>
      <c r="M144" s="1" t="str">
        <f>VLOOKUP($B144, students, 7, FALSE)</f>
        <v>No</v>
      </c>
      <c r="N144" t="s">
        <v>34</v>
      </c>
      <c r="O144" t="s">
        <v>29</v>
      </c>
    </row>
    <row r="145" spans="1:15">
      <c r="A145" t="str">
        <f t="shared" si="11"/>
        <v>Unit 7 Test9a</v>
      </c>
      <c r="B145" s="2" t="s">
        <v>52</v>
      </c>
      <c r="C145" s="2" t="s">
        <v>80</v>
      </c>
      <c r="D145" s="2" t="s">
        <v>2</v>
      </c>
      <c r="E145" s="1" t="str">
        <f>HLOOKUP(B145, test7, 12, FALSE)</f>
        <v>a</v>
      </c>
      <c r="F145" s="1" t="str">
        <f t="shared" si="8"/>
        <v>a</v>
      </c>
      <c r="G145" s="1">
        <f t="shared" si="9"/>
        <v>2</v>
      </c>
      <c r="H145">
        <f t="shared" si="10"/>
        <v>4</v>
      </c>
      <c r="I145" s="1" t="str">
        <f>VLOOKUP($B145, students, 3, FALSE)</f>
        <v>No</v>
      </c>
      <c r="J145" s="1" t="str">
        <f>VLOOKUP($B145, students, 4, FALSE)</f>
        <v>No</v>
      </c>
      <c r="K145" s="1" t="str">
        <f>VLOOKUP($B145, students, 5, FALSE)</f>
        <v>Male</v>
      </c>
      <c r="L145" s="1" t="str">
        <f>VLOOKUP($B145, students, 6, FALSE)</f>
        <v>Hispanic</v>
      </c>
      <c r="M145" s="1" t="str">
        <f>VLOOKUP($B145, students, 7, FALSE)</f>
        <v>No</v>
      </c>
      <c r="N145" t="s">
        <v>34</v>
      </c>
      <c r="O145" t="s">
        <v>29</v>
      </c>
    </row>
    <row r="146" spans="1:15">
      <c r="A146" t="str">
        <f t="shared" si="11"/>
        <v>Unit 7 Test9b</v>
      </c>
      <c r="B146" s="2" t="s">
        <v>52</v>
      </c>
      <c r="C146" s="2" t="s">
        <v>80</v>
      </c>
      <c r="D146" s="2" t="s">
        <v>3</v>
      </c>
      <c r="E146" s="1">
        <f>HLOOKUP(B146, test7, 13, FALSE)</f>
        <v>4</v>
      </c>
      <c r="F146" s="1">
        <f t="shared" si="8"/>
        <v>4</v>
      </c>
      <c r="G146" s="1">
        <f t="shared" si="9"/>
        <v>4</v>
      </c>
      <c r="H146">
        <f t="shared" si="10"/>
        <v>4</v>
      </c>
      <c r="I146" s="1" t="str">
        <f>VLOOKUP($B146, students, 3, FALSE)</f>
        <v>No</v>
      </c>
      <c r="J146" s="1" t="str">
        <f>VLOOKUP($B146, students, 4, FALSE)</f>
        <v>No</v>
      </c>
      <c r="K146" s="1" t="str">
        <f>VLOOKUP($B146, students, 5, FALSE)</f>
        <v>Male</v>
      </c>
      <c r="L146" s="1" t="str">
        <f>VLOOKUP($B146, students, 6, FALSE)</f>
        <v>Hispanic</v>
      </c>
      <c r="M146" s="1" t="str">
        <f>VLOOKUP($B146, students, 7, FALSE)</f>
        <v>No</v>
      </c>
      <c r="N146" t="s">
        <v>34</v>
      </c>
      <c r="O146" t="s">
        <v>29</v>
      </c>
    </row>
    <row r="147" spans="1:15">
      <c r="A147" t="str">
        <f t="shared" si="11"/>
        <v>Unit 7 Test10</v>
      </c>
      <c r="B147" s="2" t="s">
        <v>52</v>
      </c>
      <c r="C147" s="2" t="s">
        <v>80</v>
      </c>
      <c r="D147" s="2">
        <v>10</v>
      </c>
      <c r="E147" s="1">
        <f>HLOOKUP(B147, test7, 14, FALSE)</f>
        <v>4</v>
      </c>
      <c r="F147" s="1">
        <f t="shared" si="8"/>
        <v>4</v>
      </c>
      <c r="G147" s="1">
        <f t="shared" si="9"/>
        <v>4</v>
      </c>
      <c r="H147">
        <f t="shared" si="10"/>
        <v>4</v>
      </c>
      <c r="I147" s="1" t="str">
        <f>VLOOKUP($B147, students, 3, FALSE)</f>
        <v>No</v>
      </c>
      <c r="J147" s="1" t="str">
        <f>VLOOKUP($B147, students, 4, FALSE)</f>
        <v>No</v>
      </c>
      <c r="K147" s="1" t="str">
        <f>VLOOKUP($B147, students, 5, FALSE)</f>
        <v>Male</v>
      </c>
      <c r="L147" s="1" t="str">
        <f>VLOOKUP($B147, students, 6, FALSE)</f>
        <v>Hispanic</v>
      </c>
      <c r="M147" s="1" t="str">
        <f>VLOOKUP($B147, students, 7, FALSE)</f>
        <v>No</v>
      </c>
      <c r="N147" t="s">
        <v>31</v>
      </c>
      <c r="O147" t="s">
        <v>24</v>
      </c>
    </row>
    <row r="148" spans="1:15">
      <c r="A148" t="str">
        <f t="shared" si="11"/>
        <v>Unit 7 Test11</v>
      </c>
      <c r="B148" s="2" t="s">
        <v>52</v>
      </c>
      <c r="C148" s="2" t="s">
        <v>80</v>
      </c>
      <c r="D148" s="2">
        <v>11</v>
      </c>
      <c r="E148" s="1">
        <f>HLOOKUP(B148, test7, 15, FALSE)</f>
        <v>3</v>
      </c>
      <c r="F148" s="1">
        <f t="shared" si="8"/>
        <v>3</v>
      </c>
      <c r="G148" s="1">
        <f t="shared" si="9"/>
        <v>4</v>
      </c>
      <c r="H148">
        <f t="shared" si="10"/>
        <v>3</v>
      </c>
      <c r="I148" s="1" t="str">
        <f>VLOOKUP($B148, students, 3, FALSE)</f>
        <v>No</v>
      </c>
      <c r="J148" s="1" t="str">
        <f>VLOOKUP($B148, students, 4, FALSE)</f>
        <v>No</v>
      </c>
      <c r="K148" s="1" t="str">
        <f>VLOOKUP($B148, students, 5, FALSE)</f>
        <v>Male</v>
      </c>
      <c r="L148" s="1" t="str">
        <f>VLOOKUP($B148, students, 6, FALSE)</f>
        <v>Hispanic</v>
      </c>
      <c r="M148" s="1" t="str">
        <f>VLOOKUP($B148, students, 7, FALSE)</f>
        <v>No</v>
      </c>
      <c r="N148" t="s">
        <v>32</v>
      </c>
      <c r="O148" t="s">
        <v>20</v>
      </c>
    </row>
    <row r="149" spans="1:15">
      <c r="A149" t="str">
        <f t="shared" si="11"/>
        <v>Unit 7 Test12a</v>
      </c>
      <c r="B149" s="2" t="s">
        <v>52</v>
      </c>
      <c r="C149" s="2" t="s">
        <v>80</v>
      </c>
      <c r="D149" s="2" t="s">
        <v>4</v>
      </c>
      <c r="E149" s="1">
        <f>HLOOKUP(B149, test7, 16, FALSE)</f>
        <v>3</v>
      </c>
      <c r="F149" s="1">
        <f t="shared" si="8"/>
        <v>3</v>
      </c>
      <c r="G149" s="1">
        <f t="shared" si="9"/>
        <v>4</v>
      </c>
      <c r="H149">
        <f t="shared" si="10"/>
        <v>3</v>
      </c>
      <c r="I149" s="1" t="str">
        <f>VLOOKUP($B149, students, 3, FALSE)</f>
        <v>No</v>
      </c>
      <c r="J149" s="1" t="str">
        <f>VLOOKUP($B149, students, 4, FALSE)</f>
        <v>No</v>
      </c>
      <c r="K149" s="1" t="str">
        <f>VLOOKUP($B149, students, 5, FALSE)</f>
        <v>Male</v>
      </c>
      <c r="L149" s="1" t="str">
        <f>VLOOKUP($B149, students, 6, FALSE)</f>
        <v>Hispanic</v>
      </c>
      <c r="M149" s="1" t="str">
        <f>VLOOKUP($B149, students, 7, FALSE)</f>
        <v>No</v>
      </c>
      <c r="N149" t="s">
        <v>32</v>
      </c>
      <c r="O149" t="s">
        <v>20</v>
      </c>
    </row>
    <row r="150" spans="1:15">
      <c r="A150" t="str">
        <f t="shared" si="11"/>
        <v>Unit 7 Test12b</v>
      </c>
      <c r="B150" s="2" t="s">
        <v>52</v>
      </c>
      <c r="C150" s="2" t="s">
        <v>80</v>
      </c>
      <c r="D150" s="2" t="s">
        <v>5</v>
      </c>
      <c r="E150" s="1">
        <f>HLOOKUP(B150, test7, 17, FALSE)</f>
        <v>1</v>
      </c>
      <c r="F150" s="1">
        <f t="shared" si="8"/>
        <v>1</v>
      </c>
      <c r="G150" s="1">
        <f t="shared" si="9"/>
        <v>2</v>
      </c>
      <c r="H150">
        <f t="shared" si="10"/>
        <v>1</v>
      </c>
      <c r="I150" s="1" t="str">
        <f>VLOOKUP($B150, students, 3, FALSE)</f>
        <v>No</v>
      </c>
      <c r="J150" s="1" t="str">
        <f>VLOOKUP($B150, students, 4, FALSE)</f>
        <v>No</v>
      </c>
      <c r="K150" s="1" t="str">
        <f>VLOOKUP($B150, students, 5, FALSE)</f>
        <v>Male</v>
      </c>
      <c r="L150" s="1" t="str">
        <f>VLOOKUP($B150, students, 6, FALSE)</f>
        <v>Hispanic</v>
      </c>
      <c r="M150" s="1" t="str">
        <f>VLOOKUP($B150, students, 7, FALSE)</f>
        <v>No</v>
      </c>
      <c r="N150" t="s">
        <v>33</v>
      </c>
      <c r="O150" t="s">
        <v>19</v>
      </c>
    </row>
    <row r="151" spans="1:15">
      <c r="A151" t="str">
        <f t="shared" si="11"/>
        <v>Unit 7 Test12c</v>
      </c>
      <c r="B151" s="2" t="s">
        <v>52</v>
      </c>
      <c r="C151" s="2" t="s">
        <v>80</v>
      </c>
      <c r="D151" s="2" t="s">
        <v>6</v>
      </c>
      <c r="E151" s="1">
        <f>HLOOKUP(B151, test7, 18, FALSE)</f>
        <v>2</v>
      </c>
      <c r="F151" s="1">
        <f t="shared" si="8"/>
        <v>2</v>
      </c>
      <c r="G151" s="1">
        <f t="shared" si="9"/>
        <v>4</v>
      </c>
      <c r="H151">
        <f t="shared" si="10"/>
        <v>2</v>
      </c>
      <c r="I151" s="1" t="str">
        <f>VLOOKUP($B151, students, 3, FALSE)</f>
        <v>No</v>
      </c>
      <c r="J151" s="1" t="str">
        <f>VLOOKUP($B151, students, 4, FALSE)</f>
        <v>No</v>
      </c>
      <c r="K151" s="1" t="str">
        <f>VLOOKUP($B151, students, 5, FALSE)</f>
        <v>Male</v>
      </c>
      <c r="L151" s="1" t="str">
        <f>VLOOKUP($B151, students, 6, FALSE)</f>
        <v>Hispanic</v>
      </c>
      <c r="M151" s="1" t="str">
        <f>VLOOKUP($B151, students, 7, FALSE)</f>
        <v>No</v>
      </c>
      <c r="N151" t="s">
        <v>31</v>
      </c>
      <c r="O151" t="s">
        <v>22</v>
      </c>
    </row>
    <row r="152" spans="1:15">
      <c r="A152" t="str">
        <f t="shared" si="11"/>
        <v>Unit 7 Test13a</v>
      </c>
      <c r="B152" s="2" t="s">
        <v>52</v>
      </c>
      <c r="C152" s="2" t="s">
        <v>80</v>
      </c>
      <c r="D152" s="2" t="s">
        <v>7</v>
      </c>
      <c r="E152" s="1">
        <f>HLOOKUP(B152, test7, 19, FALSE)</f>
        <v>3.5</v>
      </c>
      <c r="F152" s="1">
        <f t="shared" si="8"/>
        <v>3.5</v>
      </c>
      <c r="G152" s="1">
        <f t="shared" si="9"/>
        <v>4</v>
      </c>
      <c r="H152">
        <f t="shared" si="10"/>
        <v>3.5</v>
      </c>
      <c r="I152" s="1" t="str">
        <f>VLOOKUP($B152, students, 3, FALSE)</f>
        <v>No</v>
      </c>
      <c r="J152" s="1" t="str">
        <f>VLOOKUP($B152, students, 4, FALSE)</f>
        <v>No</v>
      </c>
      <c r="K152" s="1" t="str">
        <f>VLOOKUP($B152, students, 5, FALSE)</f>
        <v>Male</v>
      </c>
      <c r="L152" s="1" t="str">
        <f>VLOOKUP($B152, students, 6, FALSE)</f>
        <v>Hispanic</v>
      </c>
      <c r="M152" s="1" t="str">
        <f>VLOOKUP($B152, students, 7, FALSE)</f>
        <v>No</v>
      </c>
      <c r="N152" t="s">
        <v>31</v>
      </c>
      <c r="O152" t="s">
        <v>22</v>
      </c>
    </row>
    <row r="153" spans="1:15">
      <c r="A153" t="str">
        <f t="shared" si="11"/>
        <v>Unit 7 Test13b</v>
      </c>
      <c r="B153" s="2" t="s">
        <v>52</v>
      </c>
      <c r="C153" s="2" t="s">
        <v>80</v>
      </c>
      <c r="D153" s="2" t="s">
        <v>8</v>
      </c>
      <c r="E153" s="1">
        <f>HLOOKUP(B153, test7, 20, FALSE)</f>
        <v>3</v>
      </c>
      <c r="F153" s="1">
        <f t="shared" si="8"/>
        <v>3</v>
      </c>
      <c r="G153" s="1">
        <f t="shared" si="9"/>
        <v>4</v>
      </c>
      <c r="H153">
        <f t="shared" si="10"/>
        <v>3</v>
      </c>
      <c r="I153" s="1" t="str">
        <f>VLOOKUP($B153, students, 3, FALSE)</f>
        <v>No</v>
      </c>
      <c r="J153" s="1" t="str">
        <f>VLOOKUP($B153, students, 4, FALSE)</f>
        <v>No</v>
      </c>
      <c r="K153" s="1" t="str">
        <f>VLOOKUP($B153, students, 5, FALSE)</f>
        <v>Male</v>
      </c>
      <c r="L153" s="1" t="str">
        <f>VLOOKUP($B153, students, 6, FALSE)</f>
        <v>Hispanic</v>
      </c>
      <c r="M153" s="1" t="str">
        <f>VLOOKUP($B153, students, 7, FALSE)</f>
        <v>No</v>
      </c>
      <c r="N153" t="s">
        <v>31</v>
      </c>
      <c r="O153" t="s">
        <v>23</v>
      </c>
    </row>
    <row r="154" spans="1:15">
      <c r="A154" t="str">
        <f t="shared" si="11"/>
        <v>Unit 7 Test1</v>
      </c>
      <c r="B154" s="2" t="s">
        <v>53</v>
      </c>
      <c r="C154" s="2" t="s">
        <v>80</v>
      </c>
      <c r="D154" s="2">
        <v>1</v>
      </c>
      <c r="E154" s="1" t="str">
        <f>HLOOKUP(B154, test7, 2, FALSE)</f>
        <v>c</v>
      </c>
      <c r="F154" s="1" t="str">
        <f t="shared" si="8"/>
        <v>c</v>
      </c>
      <c r="G154" s="1">
        <f t="shared" si="9"/>
        <v>2</v>
      </c>
      <c r="H154">
        <f t="shared" si="10"/>
        <v>2</v>
      </c>
      <c r="I154" s="1" t="str">
        <f>VLOOKUP($B154, students, 3, FALSE)</f>
        <v>No</v>
      </c>
      <c r="J154" s="1" t="str">
        <f>VLOOKUP($B154, students, 4, FALSE)</f>
        <v>Yes</v>
      </c>
      <c r="K154" s="1" t="str">
        <f>VLOOKUP($B154, students, 5, FALSE)</f>
        <v>Male</v>
      </c>
      <c r="L154" s="1" t="str">
        <f>VLOOKUP($B154, students, 6, FALSE)</f>
        <v>Asian</v>
      </c>
      <c r="M154" s="1" t="str">
        <f>VLOOKUP($B154, students, 7, FALSE)</f>
        <v>Yes</v>
      </c>
      <c r="N154" t="s">
        <v>33</v>
      </c>
      <c r="O154" t="s">
        <v>19</v>
      </c>
    </row>
    <row r="155" spans="1:15">
      <c r="A155" t="str">
        <f t="shared" si="11"/>
        <v>Unit 7 Test2</v>
      </c>
      <c r="B155" s="2" t="s">
        <v>53</v>
      </c>
      <c r="C155" s="2" t="s">
        <v>80</v>
      </c>
      <c r="D155" s="2">
        <v>2</v>
      </c>
      <c r="E155" s="1" t="str">
        <f>HLOOKUP(B155, test7, 3, FALSE)</f>
        <v>b</v>
      </c>
      <c r="F155" s="1" t="str">
        <f t="shared" si="8"/>
        <v>b</v>
      </c>
      <c r="G155" s="1">
        <f t="shared" si="9"/>
        <v>2</v>
      </c>
      <c r="H155">
        <f t="shared" si="10"/>
        <v>2</v>
      </c>
      <c r="I155" s="1" t="str">
        <f>VLOOKUP($B155, students, 3, FALSE)</f>
        <v>No</v>
      </c>
      <c r="J155" s="1" t="str">
        <f>VLOOKUP($B155, students, 4, FALSE)</f>
        <v>Yes</v>
      </c>
      <c r="K155" s="1" t="str">
        <f>VLOOKUP($B155, students, 5, FALSE)</f>
        <v>Male</v>
      </c>
      <c r="L155" s="1" t="str">
        <f>VLOOKUP($B155, students, 6, FALSE)</f>
        <v>Asian</v>
      </c>
      <c r="M155" s="1" t="str">
        <f>VLOOKUP($B155, students, 7, FALSE)</f>
        <v>Yes</v>
      </c>
      <c r="N155" t="s">
        <v>32</v>
      </c>
      <c r="O155" t="s">
        <v>20</v>
      </c>
    </row>
    <row r="156" spans="1:15">
      <c r="A156" t="str">
        <f t="shared" si="11"/>
        <v>Unit 7 Test3</v>
      </c>
      <c r="B156" s="2" t="s">
        <v>53</v>
      </c>
      <c r="C156" s="2" t="s">
        <v>80</v>
      </c>
      <c r="D156" s="2">
        <v>3</v>
      </c>
      <c r="E156" s="1" t="str">
        <f>HLOOKUP(B156, test7, 4, FALSE)</f>
        <v>d</v>
      </c>
      <c r="F156" s="1" t="str">
        <f t="shared" si="8"/>
        <v>d</v>
      </c>
      <c r="G156" s="1">
        <f t="shared" si="9"/>
        <v>2</v>
      </c>
      <c r="H156">
        <f t="shared" si="10"/>
        <v>2</v>
      </c>
      <c r="I156" s="1" t="str">
        <f>VLOOKUP($B156, students, 3, FALSE)</f>
        <v>No</v>
      </c>
      <c r="J156" s="1" t="str">
        <f>VLOOKUP($B156, students, 4, FALSE)</f>
        <v>Yes</v>
      </c>
      <c r="K156" s="1" t="str">
        <f>VLOOKUP($B156, students, 5, FALSE)</f>
        <v>Male</v>
      </c>
      <c r="L156" s="1" t="str">
        <f>VLOOKUP($B156, students, 6, FALSE)</f>
        <v>Asian</v>
      </c>
      <c r="M156" s="1" t="str">
        <f>VLOOKUP($B156, students, 7, FALSE)</f>
        <v>Yes</v>
      </c>
      <c r="N156" t="s">
        <v>33</v>
      </c>
      <c r="O156" t="s">
        <v>21</v>
      </c>
    </row>
    <row r="157" spans="1:15">
      <c r="A157" t="str">
        <f t="shared" si="11"/>
        <v>Unit 7 Test4</v>
      </c>
      <c r="B157" s="2" t="s">
        <v>53</v>
      </c>
      <c r="C157" s="2" t="s">
        <v>80</v>
      </c>
      <c r="D157" s="2">
        <v>4</v>
      </c>
      <c r="E157" s="1" t="str">
        <f>HLOOKUP(B157, test7, 5, FALSE)</f>
        <v>a</v>
      </c>
      <c r="F157" s="1" t="str">
        <f t="shared" si="8"/>
        <v>a</v>
      </c>
      <c r="G157" s="1">
        <f t="shared" si="9"/>
        <v>2</v>
      </c>
      <c r="H157">
        <f t="shared" si="10"/>
        <v>2</v>
      </c>
      <c r="I157" s="1" t="str">
        <f>VLOOKUP($B157, students, 3, FALSE)</f>
        <v>No</v>
      </c>
      <c r="J157" s="1" t="str">
        <f>VLOOKUP($B157, students, 4, FALSE)</f>
        <v>Yes</v>
      </c>
      <c r="K157" s="1" t="str">
        <f>VLOOKUP($B157, students, 5, FALSE)</f>
        <v>Male</v>
      </c>
      <c r="L157" s="1" t="str">
        <f>VLOOKUP($B157, students, 6, FALSE)</f>
        <v>Asian</v>
      </c>
      <c r="M157" s="1" t="str">
        <f>VLOOKUP($B157, students, 7, FALSE)</f>
        <v>Yes</v>
      </c>
      <c r="N157" t="s">
        <v>31</v>
      </c>
      <c r="O157" t="s">
        <v>22</v>
      </c>
    </row>
    <row r="158" spans="1:15">
      <c r="A158" t="str">
        <f t="shared" si="11"/>
        <v>Unit 7 Test5</v>
      </c>
      <c r="B158" s="2" t="s">
        <v>53</v>
      </c>
      <c r="C158" s="2" t="s">
        <v>80</v>
      </c>
      <c r="D158" s="2">
        <v>5</v>
      </c>
      <c r="E158" s="1" t="str">
        <f>HLOOKUP(B158, test7, 6, FALSE)</f>
        <v>b</v>
      </c>
      <c r="F158" s="1" t="str">
        <f t="shared" si="8"/>
        <v>b</v>
      </c>
      <c r="G158" s="1">
        <f t="shared" si="9"/>
        <v>2</v>
      </c>
      <c r="H158">
        <f t="shared" si="10"/>
        <v>2</v>
      </c>
      <c r="I158" s="1" t="str">
        <f>VLOOKUP($B158, students, 3, FALSE)</f>
        <v>No</v>
      </c>
      <c r="J158" s="1" t="str">
        <f>VLOOKUP($B158, students, 4, FALSE)</f>
        <v>Yes</v>
      </c>
      <c r="K158" s="1" t="str">
        <f>VLOOKUP($B158, students, 5, FALSE)</f>
        <v>Male</v>
      </c>
      <c r="L158" s="1" t="str">
        <f>VLOOKUP($B158, students, 6, FALSE)</f>
        <v>Asian</v>
      </c>
      <c r="M158" s="1" t="str">
        <f>VLOOKUP($B158, students, 7, FALSE)</f>
        <v>Yes</v>
      </c>
      <c r="N158" t="s">
        <v>31</v>
      </c>
      <c r="O158" t="s">
        <v>23</v>
      </c>
    </row>
    <row r="159" spans="1:15">
      <c r="A159" t="str">
        <f t="shared" si="11"/>
        <v>Unit 7 Test6</v>
      </c>
      <c r="B159" s="2" t="s">
        <v>53</v>
      </c>
      <c r="C159" s="2" t="s">
        <v>80</v>
      </c>
      <c r="D159" s="2">
        <v>6</v>
      </c>
      <c r="E159" s="1" t="b">
        <f>HLOOKUP(B159, test7, 7, FALSE)</f>
        <v>1</v>
      </c>
      <c r="F159" s="1" t="b">
        <f t="shared" si="8"/>
        <v>1</v>
      </c>
      <c r="G159" s="1">
        <f t="shared" si="9"/>
        <v>1</v>
      </c>
      <c r="H159">
        <f t="shared" si="10"/>
        <v>1</v>
      </c>
      <c r="I159" s="1" t="str">
        <f>VLOOKUP($B159, students, 3, FALSE)</f>
        <v>No</v>
      </c>
      <c r="J159" s="1" t="str">
        <f>VLOOKUP($B159, students, 4, FALSE)</f>
        <v>Yes</v>
      </c>
      <c r="K159" s="1" t="str">
        <f>VLOOKUP($B159, students, 5, FALSE)</f>
        <v>Male</v>
      </c>
      <c r="L159" s="1" t="str">
        <f>VLOOKUP($B159, students, 6, FALSE)</f>
        <v>Asian</v>
      </c>
      <c r="M159" s="1" t="str">
        <f>VLOOKUP($B159, students, 7, FALSE)</f>
        <v>Yes</v>
      </c>
      <c r="N159" t="s">
        <v>31</v>
      </c>
      <c r="O159" t="s">
        <v>24</v>
      </c>
    </row>
    <row r="160" spans="1:15">
      <c r="A160" t="str">
        <f t="shared" si="11"/>
        <v>Unit 7 Test6b</v>
      </c>
      <c r="B160" s="2" t="s">
        <v>53</v>
      </c>
      <c r="C160" s="2" t="s">
        <v>80</v>
      </c>
      <c r="D160" s="2" t="s">
        <v>14</v>
      </c>
      <c r="E160" s="1">
        <f>HLOOKUP(B160, test7, 8, FALSE)</f>
        <v>1</v>
      </c>
      <c r="F160" s="1">
        <f t="shared" si="8"/>
        <v>1</v>
      </c>
      <c r="G160" s="1">
        <f t="shared" si="9"/>
        <v>1</v>
      </c>
      <c r="H160">
        <f t="shared" si="10"/>
        <v>1</v>
      </c>
      <c r="I160" s="1" t="str">
        <f>VLOOKUP($B160, students, 3, FALSE)</f>
        <v>No</v>
      </c>
      <c r="J160" s="1" t="str">
        <f>VLOOKUP($B160, students, 4, FALSE)</f>
        <v>Yes</v>
      </c>
      <c r="K160" s="1" t="str">
        <f>VLOOKUP($B160, students, 5, FALSE)</f>
        <v>Male</v>
      </c>
      <c r="L160" s="1" t="str">
        <f>VLOOKUP($B160, students, 6, FALSE)</f>
        <v>Asian</v>
      </c>
      <c r="M160" s="1" t="str">
        <f>VLOOKUP($B160, students, 7, FALSE)</f>
        <v>Yes</v>
      </c>
      <c r="N160" t="s">
        <v>31</v>
      </c>
      <c r="O160" t="s">
        <v>24</v>
      </c>
    </row>
    <row r="161" spans="1:15">
      <c r="A161" t="str">
        <f t="shared" si="11"/>
        <v>Unit 7 Test7</v>
      </c>
      <c r="B161" s="2" t="s">
        <v>53</v>
      </c>
      <c r="C161" s="2" t="s">
        <v>80</v>
      </c>
      <c r="D161" s="2">
        <v>7</v>
      </c>
      <c r="E161" s="1" t="b">
        <f>HLOOKUP(B161, test7, 9, FALSE)</f>
        <v>0</v>
      </c>
      <c r="F161" s="1" t="b">
        <f t="shared" si="8"/>
        <v>0</v>
      </c>
      <c r="G161" s="1">
        <f t="shared" si="9"/>
        <v>1</v>
      </c>
      <c r="H161">
        <f t="shared" si="10"/>
        <v>1</v>
      </c>
      <c r="I161" s="1" t="str">
        <f>VLOOKUP($B161, students, 3, FALSE)</f>
        <v>No</v>
      </c>
      <c r="J161" s="1" t="str">
        <f>VLOOKUP($B161, students, 4, FALSE)</f>
        <v>Yes</v>
      </c>
      <c r="K161" s="1" t="str">
        <f>VLOOKUP($B161, students, 5, FALSE)</f>
        <v>Male</v>
      </c>
      <c r="L161" s="1" t="str">
        <f>VLOOKUP($B161, students, 6, FALSE)</f>
        <v>Asian</v>
      </c>
      <c r="M161" s="1" t="str">
        <f>VLOOKUP($B161, students, 7, FALSE)</f>
        <v>Yes</v>
      </c>
      <c r="N161" t="s">
        <v>32</v>
      </c>
      <c r="O161" t="s">
        <v>20</v>
      </c>
    </row>
    <row r="162" spans="1:15">
      <c r="A162" t="str">
        <f t="shared" si="11"/>
        <v>Unit 7 Test7b</v>
      </c>
      <c r="B162" s="2" t="s">
        <v>53</v>
      </c>
      <c r="C162" s="2" t="s">
        <v>80</v>
      </c>
      <c r="D162" s="2" t="s">
        <v>15</v>
      </c>
      <c r="E162" s="1">
        <f>HLOOKUP(B162, test7, 10, FALSE)</f>
        <v>1</v>
      </c>
      <c r="F162" s="1">
        <f t="shared" si="8"/>
        <v>1</v>
      </c>
      <c r="G162" s="1">
        <f t="shared" si="9"/>
        <v>1</v>
      </c>
      <c r="H162">
        <f t="shared" si="10"/>
        <v>1</v>
      </c>
      <c r="I162" s="1" t="str">
        <f>VLOOKUP($B162, students, 3, FALSE)</f>
        <v>No</v>
      </c>
      <c r="J162" s="1" t="str">
        <f>VLOOKUP($B162, students, 4, FALSE)</f>
        <v>Yes</v>
      </c>
      <c r="K162" s="1" t="str">
        <f>VLOOKUP($B162, students, 5, FALSE)</f>
        <v>Male</v>
      </c>
      <c r="L162" s="1" t="str">
        <f>VLOOKUP($B162, students, 6, FALSE)</f>
        <v>Asian</v>
      </c>
      <c r="M162" s="1" t="str">
        <f>VLOOKUP($B162, students, 7, FALSE)</f>
        <v>Yes</v>
      </c>
      <c r="N162" t="s">
        <v>34</v>
      </c>
      <c r="O162" t="s">
        <v>29</v>
      </c>
    </row>
    <row r="163" spans="1:15">
      <c r="A163" t="str">
        <f t="shared" si="11"/>
        <v>Unit 7 Test8</v>
      </c>
      <c r="B163" s="2" t="s">
        <v>53</v>
      </c>
      <c r="C163" s="2" t="s">
        <v>80</v>
      </c>
      <c r="D163" s="2">
        <v>8</v>
      </c>
      <c r="E163" s="1">
        <f>HLOOKUP(B163, test7, 11, FALSE)</f>
        <v>4</v>
      </c>
      <c r="F163" s="1">
        <f t="shared" si="8"/>
        <v>4</v>
      </c>
      <c r="G163" s="1">
        <f t="shared" si="9"/>
        <v>4</v>
      </c>
      <c r="H163">
        <f t="shared" si="10"/>
        <v>4</v>
      </c>
      <c r="I163" s="1" t="str">
        <f>VLOOKUP($B163, students, 3, FALSE)</f>
        <v>No</v>
      </c>
      <c r="J163" s="1" t="str">
        <f>VLOOKUP($B163, students, 4, FALSE)</f>
        <v>Yes</v>
      </c>
      <c r="K163" s="1" t="str">
        <f>VLOOKUP($B163, students, 5, FALSE)</f>
        <v>Male</v>
      </c>
      <c r="L163" s="1" t="str">
        <f>VLOOKUP($B163, students, 6, FALSE)</f>
        <v>Asian</v>
      </c>
      <c r="M163" s="1" t="str">
        <f>VLOOKUP($B163, students, 7, FALSE)</f>
        <v>Yes</v>
      </c>
      <c r="N163" t="s">
        <v>34</v>
      </c>
      <c r="O163" t="s">
        <v>29</v>
      </c>
    </row>
    <row r="164" spans="1:15">
      <c r="A164" t="str">
        <f t="shared" si="11"/>
        <v>Unit 7 Test9a</v>
      </c>
      <c r="B164" s="2" t="s">
        <v>53</v>
      </c>
      <c r="C164" s="2" t="s">
        <v>80</v>
      </c>
      <c r="D164" s="2" t="s">
        <v>2</v>
      </c>
      <c r="E164" s="1" t="str">
        <f>HLOOKUP(B164, test7, 12, FALSE)</f>
        <v>a</v>
      </c>
      <c r="F164" s="1" t="str">
        <f t="shared" si="8"/>
        <v>a</v>
      </c>
      <c r="G164" s="1">
        <f t="shared" si="9"/>
        <v>2</v>
      </c>
      <c r="H164">
        <f t="shared" si="10"/>
        <v>4</v>
      </c>
      <c r="I164" s="1" t="str">
        <f>VLOOKUP($B164, students, 3, FALSE)</f>
        <v>No</v>
      </c>
      <c r="J164" s="1" t="str">
        <f>VLOOKUP($B164, students, 4, FALSE)</f>
        <v>Yes</v>
      </c>
      <c r="K164" s="1" t="str">
        <f>VLOOKUP($B164, students, 5, FALSE)</f>
        <v>Male</v>
      </c>
      <c r="L164" s="1" t="str">
        <f>VLOOKUP($B164, students, 6, FALSE)</f>
        <v>Asian</v>
      </c>
      <c r="M164" s="1" t="str">
        <f>VLOOKUP($B164, students, 7, FALSE)</f>
        <v>Yes</v>
      </c>
      <c r="N164" t="s">
        <v>34</v>
      </c>
      <c r="O164" t="s">
        <v>29</v>
      </c>
    </row>
    <row r="165" spans="1:15">
      <c r="A165" t="str">
        <f t="shared" si="11"/>
        <v>Unit 7 Test9b</v>
      </c>
      <c r="B165" s="2" t="s">
        <v>53</v>
      </c>
      <c r="C165" s="2" t="s">
        <v>80</v>
      </c>
      <c r="D165" s="2" t="s">
        <v>3</v>
      </c>
      <c r="E165" s="1">
        <f>HLOOKUP(B165, test7, 13, FALSE)</f>
        <v>4</v>
      </c>
      <c r="F165" s="1">
        <f t="shared" si="8"/>
        <v>4</v>
      </c>
      <c r="G165" s="1">
        <f t="shared" si="9"/>
        <v>4</v>
      </c>
      <c r="H165">
        <f t="shared" si="10"/>
        <v>4</v>
      </c>
      <c r="I165" s="1" t="str">
        <f>VLOOKUP($B165, students, 3, FALSE)</f>
        <v>No</v>
      </c>
      <c r="J165" s="1" t="str">
        <f>VLOOKUP($B165, students, 4, FALSE)</f>
        <v>Yes</v>
      </c>
      <c r="K165" s="1" t="str">
        <f>VLOOKUP($B165, students, 5, FALSE)</f>
        <v>Male</v>
      </c>
      <c r="L165" s="1" t="str">
        <f>VLOOKUP($B165, students, 6, FALSE)</f>
        <v>Asian</v>
      </c>
      <c r="M165" s="1" t="str">
        <f>VLOOKUP($B165, students, 7, FALSE)</f>
        <v>Yes</v>
      </c>
      <c r="N165" t="s">
        <v>34</v>
      </c>
      <c r="O165" t="s">
        <v>29</v>
      </c>
    </row>
    <row r="166" spans="1:15">
      <c r="A166" t="str">
        <f t="shared" si="11"/>
        <v>Unit 7 Test10</v>
      </c>
      <c r="B166" s="2" t="s">
        <v>53</v>
      </c>
      <c r="C166" s="2" t="s">
        <v>80</v>
      </c>
      <c r="D166" s="2">
        <v>10</v>
      </c>
      <c r="E166" s="1">
        <f>HLOOKUP(B166, test7, 14, FALSE)</f>
        <v>4</v>
      </c>
      <c r="F166" s="1">
        <f t="shared" si="8"/>
        <v>4</v>
      </c>
      <c r="G166" s="1">
        <f t="shared" si="9"/>
        <v>4</v>
      </c>
      <c r="H166">
        <f t="shared" si="10"/>
        <v>4</v>
      </c>
      <c r="I166" s="1" t="str">
        <f>VLOOKUP($B166, students, 3, FALSE)</f>
        <v>No</v>
      </c>
      <c r="J166" s="1" t="str">
        <f>VLOOKUP($B166, students, 4, FALSE)</f>
        <v>Yes</v>
      </c>
      <c r="K166" s="1" t="str">
        <f>VLOOKUP($B166, students, 5, FALSE)</f>
        <v>Male</v>
      </c>
      <c r="L166" s="1" t="str">
        <f>VLOOKUP($B166, students, 6, FALSE)</f>
        <v>Asian</v>
      </c>
      <c r="M166" s="1" t="str">
        <f>VLOOKUP($B166, students, 7, FALSE)</f>
        <v>Yes</v>
      </c>
      <c r="N166" t="s">
        <v>31</v>
      </c>
      <c r="O166" t="s">
        <v>24</v>
      </c>
    </row>
    <row r="167" spans="1:15">
      <c r="A167" t="str">
        <f t="shared" si="11"/>
        <v>Unit 7 Test11</v>
      </c>
      <c r="B167" s="2" t="s">
        <v>53</v>
      </c>
      <c r="C167" s="2" t="s">
        <v>80</v>
      </c>
      <c r="D167" s="2">
        <v>11</v>
      </c>
      <c r="E167" s="1">
        <f>HLOOKUP(B167, test7, 15, FALSE)</f>
        <v>4</v>
      </c>
      <c r="F167" s="1">
        <f t="shared" si="8"/>
        <v>4</v>
      </c>
      <c r="G167" s="1">
        <f t="shared" si="9"/>
        <v>4</v>
      </c>
      <c r="H167">
        <f t="shared" si="10"/>
        <v>4</v>
      </c>
      <c r="I167" s="1" t="str">
        <f>VLOOKUP($B167, students, 3, FALSE)</f>
        <v>No</v>
      </c>
      <c r="J167" s="1" t="str">
        <f>VLOOKUP($B167, students, 4, FALSE)</f>
        <v>Yes</v>
      </c>
      <c r="K167" s="1" t="str">
        <f>VLOOKUP($B167, students, 5, FALSE)</f>
        <v>Male</v>
      </c>
      <c r="L167" s="1" t="str">
        <f>VLOOKUP($B167, students, 6, FALSE)</f>
        <v>Asian</v>
      </c>
      <c r="M167" s="1" t="str">
        <f>VLOOKUP($B167, students, 7, FALSE)</f>
        <v>Yes</v>
      </c>
      <c r="N167" t="s">
        <v>32</v>
      </c>
      <c r="O167" t="s">
        <v>20</v>
      </c>
    </row>
    <row r="168" spans="1:15">
      <c r="A168" t="str">
        <f t="shared" si="11"/>
        <v>Unit 7 Test12a</v>
      </c>
      <c r="B168" s="2" t="s">
        <v>53</v>
      </c>
      <c r="C168" s="2" t="s">
        <v>80</v>
      </c>
      <c r="D168" s="2" t="s">
        <v>4</v>
      </c>
      <c r="E168" s="1">
        <f>HLOOKUP(B168, test7, 16, FALSE)</f>
        <v>3</v>
      </c>
      <c r="F168" s="1">
        <f t="shared" si="8"/>
        <v>3</v>
      </c>
      <c r="G168" s="1">
        <f t="shared" si="9"/>
        <v>4</v>
      </c>
      <c r="H168">
        <f t="shared" si="10"/>
        <v>3</v>
      </c>
      <c r="I168" s="1" t="str">
        <f>VLOOKUP($B168, students, 3, FALSE)</f>
        <v>No</v>
      </c>
      <c r="J168" s="1" t="str">
        <f>VLOOKUP($B168, students, 4, FALSE)</f>
        <v>Yes</v>
      </c>
      <c r="K168" s="1" t="str">
        <f>VLOOKUP($B168, students, 5, FALSE)</f>
        <v>Male</v>
      </c>
      <c r="L168" s="1" t="str">
        <f>VLOOKUP($B168, students, 6, FALSE)</f>
        <v>Asian</v>
      </c>
      <c r="M168" s="1" t="str">
        <f>VLOOKUP($B168, students, 7, FALSE)</f>
        <v>Yes</v>
      </c>
      <c r="N168" t="s">
        <v>32</v>
      </c>
      <c r="O168" t="s">
        <v>20</v>
      </c>
    </row>
    <row r="169" spans="1:15">
      <c r="A169" t="str">
        <f t="shared" si="11"/>
        <v>Unit 7 Test12b</v>
      </c>
      <c r="B169" s="2" t="s">
        <v>53</v>
      </c>
      <c r="C169" s="2" t="s">
        <v>80</v>
      </c>
      <c r="D169" s="2" t="s">
        <v>5</v>
      </c>
      <c r="E169" s="1">
        <f>HLOOKUP(B169, test7, 17, FALSE)</f>
        <v>2</v>
      </c>
      <c r="F169" s="1">
        <f t="shared" si="8"/>
        <v>2</v>
      </c>
      <c r="G169" s="1">
        <f t="shared" si="9"/>
        <v>2</v>
      </c>
      <c r="H169">
        <f t="shared" si="10"/>
        <v>2</v>
      </c>
      <c r="I169" s="1" t="str">
        <f>VLOOKUP($B169, students, 3, FALSE)</f>
        <v>No</v>
      </c>
      <c r="J169" s="1" t="str">
        <f>VLOOKUP($B169, students, 4, FALSE)</f>
        <v>Yes</v>
      </c>
      <c r="K169" s="1" t="str">
        <f>VLOOKUP($B169, students, 5, FALSE)</f>
        <v>Male</v>
      </c>
      <c r="L169" s="1" t="str">
        <f>VLOOKUP($B169, students, 6, FALSE)</f>
        <v>Asian</v>
      </c>
      <c r="M169" s="1" t="str">
        <f>VLOOKUP($B169, students, 7, FALSE)</f>
        <v>Yes</v>
      </c>
      <c r="N169" t="s">
        <v>33</v>
      </c>
      <c r="O169" t="s">
        <v>19</v>
      </c>
    </row>
    <row r="170" spans="1:15">
      <c r="A170" t="str">
        <f t="shared" si="11"/>
        <v>Unit 7 Test12c</v>
      </c>
      <c r="B170" s="2" t="s">
        <v>53</v>
      </c>
      <c r="C170" s="2" t="s">
        <v>80</v>
      </c>
      <c r="D170" s="2" t="s">
        <v>6</v>
      </c>
      <c r="E170" s="1">
        <f>HLOOKUP(B170, test7, 18, FALSE)</f>
        <v>4</v>
      </c>
      <c r="F170" s="1">
        <f t="shared" si="8"/>
        <v>4</v>
      </c>
      <c r="G170" s="1">
        <f t="shared" si="9"/>
        <v>4</v>
      </c>
      <c r="H170">
        <f t="shared" si="10"/>
        <v>4</v>
      </c>
      <c r="I170" s="1" t="str">
        <f>VLOOKUP($B170, students, 3, FALSE)</f>
        <v>No</v>
      </c>
      <c r="J170" s="1" t="str">
        <f>VLOOKUP($B170, students, 4, FALSE)</f>
        <v>Yes</v>
      </c>
      <c r="K170" s="1" t="str">
        <f>VLOOKUP($B170, students, 5, FALSE)</f>
        <v>Male</v>
      </c>
      <c r="L170" s="1" t="str">
        <f>VLOOKUP($B170, students, 6, FALSE)</f>
        <v>Asian</v>
      </c>
      <c r="M170" s="1" t="str">
        <f>VLOOKUP($B170, students, 7, FALSE)</f>
        <v>Yes</v>
      </c>
      <c r="N170" t="s">
        <v>31</v>
      </c>
      <c r="O170" t="s">
        <v>22</v>
      </c>
    </row>
    <row r="171" spans="1:15">
      <c r="A171" t="str">
        <f t="shared" si="11"/>
        <v>Unit 7 Test13a</v>
      </c>
      <c r="B171" s="2" t="s">
        <v>53</v>
      </c>
      <c r="C171" s="2" t="s">
        <v>80</v>
      </c>
      <c r="D171" s="2" t="s">
        <v>7</v>
      </c>
      <c r="E171" s="1">
        <f>HLOOKUP(B171, test7, 19, FALSE)</f>
        <v>4</v>
      </c>
      <c r="F171" s="1">
        <f t="shared" si="8"/>
        <v>4</v>
      </c>
      <c r="G171" s="1">
        <f t="shared" si="9"/>
        <v>4</v>
      </c>
      <c r="H171">
        <f t="shared" si="10"/>
        <v>4</v>
      </c>
      <c r="I171" s="1" t="str">
        <f>VLOOKUP($B171, students, 3, FALSE)</f>
        <v>No</v>
      </c>
      <c r="J171" s="1" t="str">
        <f>VLOOKUP($B171, students, 4, FALSE)</f>
        <v>Yes</v>
      </c>
      <c r="K171" s="1" t="str">
        <f>VLOOKUP($B171, students, 5, FALSE)</f>
        <v>Male</v>
      </c>
      <c r="L171" s="1" t="str">
        <f>VLOOKUP($B171, students, 6, FALSE)</f>
        <v>Asian</v>
      </c>
      <c r="M171" s="1" t="str">
        <f>VLOOKUP($B171, students, 7, FALSE)</f>
        <v>Yes</v>
      </c>
      <c r="N171" t="s">
        <v>31</v>
      </c>
      <c r="O171" t="s">
        <v>22</v>
      </c>
    </row>
    <row r="172" spans="1:15">
      <c r="A172" t="str">
        <f t="shared" si="11"/>
        <v>Unit 7 Test13b</v>
      </c>
      <c r="B172" s="2" t="s">
        <v>53</v>
      </c>
      <c r="C172" s="2" t="s">
        <v>80</v>
      </c>
      <c r="D172" s="2" t="s">
        <v>8</v>
      </c>
      <c r="E172" s="1">
        <f>HLOOKUP(B172, test7, 20, FALSE)</f>
        <v>4</v>
      </c>
      <c r="F172" s="1">
        <f t="shared" si="8"/>
        <v>4</v>
      </c>
      <c r="G172" s="1">
        <f t="shared" si="9"/>
        <v>4</v>
      </c>
      <c r="H172">
        <f t="shared" si="10"/>
        <v>4</v>
      </c>
      <c r="I172" s="1" t="str">
        <f>VLOOKUP($B172, students, 3, FALSE)</f>
        <v>No</v>
      </c>
      <c r="J172" s="1" t="str">
        <f>VLOOKUP($B172, students, 4, FALSE)</f>
        <v>Yes</v>
      </c>
      <c r="K172" s="1" t="str">
        <f>VLOOKUP($B172, students, 5, FALSE)</f>
        <v>Male</v>
      </c>
      <c r="L172" s="1" t="str">
        <f>VLOOKUP($B172, students, 6, FALSE)</f>
        <v>Asian</v>
      </c>
      <c r="M172" s="1" t="str">
        <f>VLOOKUP($B172, students, 7, FALSE)</f>
        <v>Yes</v>
      </c>
      <c r="N172" t="s">
        <v>31</v>
      </c>
      <c r="O172" t="s">
        <v>23</v>
      </c>
    </row>
    <row r="173" spans="1:15">
      <c r="A173" t="str">
        <f t="shared" si="11"/>
        <v>Unit 7 Test1</v>
      </c>
      <c r="B173" s="2" t="s">
        <v>54</v>
      </c>
      <c r="C173" s="2" t="s">
        <v>80</v>
      </c>
      <c r="D173" s="2">
        <v>1</v>
      </c>
      <c r="E173" s="1" t="str">
        <f>HLOOKUP(B173, test7, 2, FALSE)</f>
        <v>d</v>
      </c>
      <c r="F173" s="1" t="str">
        <f t="shared" si="8"/>
        <v>c</v>
      </c>
      <c r="G173" s="1">
        <f t="shared" si="9"/>
        <v>2</v>
      </c>
      <c r="H173">
        <f t="shared" si="10"/>
        <v>0</v>
      </c>
      <c r="I173" s="1" t="str">
        <f>VLOOKUP($B173, students, 3, FALSE)</f>
        <v>No</v>
      </c>
      <c r="J173" s="1" t="str">
        <f>VLOOKUP($B173, students, 4, FALSE)</f>
        <v>Yes</v>
      </c>
      <c r="K173" s="1" t="str">
        <f>VLOOKUP($B173, students, 5, FALSE)</f>
        <v>Female</v>
      </c>
      <c r="L173" s="1" t="str">
        <f>VLOOKUP($B173, students, 6, FALSE)</f>
        <v>Caucasian</v>
      </c>
      <c r="M173" s="1" t="str">
        <f>VLOOKUP($B173, students, 7, FALSE)</f>
        <v>Yes</v>
      </c>
      <c r="N173" t="s">
        <v>33</v>
      </c>
      <c r="O173" t="s">
        <v>19</v>
      </c>
    </row>
    <row r="174" spans="1:15">
      <c r="A174" t="str">
        <f t="shared" si="11"/>
        <v>Unit 7 Test2</v>
      </c>
      <c r="B174" s="2" t="s">
        <v>54</v>
      </c>
      <c r="C174" s="2" t="s">
        <v>80</v>
      </c>
      <c r="D174" s="2">
        <v>2</v>
      </c>
      <c r="E174" s="1" t="str">
        <f>HLOOKUP(B174, test7, 3, FALSE)</f>
        <v>b</v>
      </c>
      <c r="F174" s="1" t="str">
        <f t="shared" si="8"/>
        <v>b</v>
      </c>
      <c r="G174" s="1">
        <f t="shared" si="9"/>
        <v>2</v>
      </c>
      <c r="H174">
        <f t="shared" si="10"/>
        <v>2</v>
      </c>
      <c r="I174" s="1" t="str">
        <f>VLOOKUP($B174, students, 3, FALSE)</f>
        <v>No</v>
      </c>
      <c r="J174" s="1" t="str">
        <f>VLOOKUP($B174, students, 4, FALSE)</f>
        <v>Yes</v>
      </c>
      <c r="K174" s="1" t="str">
        <f>VLOOKUP($B174, students, 5, FALSE)</f>
        <v>Female</v>
      </c>
      <c r="L174" s="1" t="str">
        <f>VLOOKUP($B174, students, 6, FALSE)</f>
        <v>Caucasian</v>
      </c>
      <c r="M174" s="1" t="str">
        <f>VLOOKUP($B174, students, 7, FALSE)</f>
        <v>Yes</v>
      </c>
      <c r="N174" t="s">
        <v>32</v>
      </c>
      <c r="O174" t="s">
        <v>20</v>
      </c>
    </row>
    <row r="175" spans="1:15">
      <c r="A175" t="str">
        <f t="shared" si="11"/>
        <v>Unit 7 Test3</v>
      </c>
      <c r="B175" s="2" t="s">
        <v>54</v>
      </c>
      <c r="C175" s="2" t="s">
        <v>80</v>
      </c>
      <c r="D175" s="2">
        <v>3</v>
      </c>
      <c r="E175" s="1" t="str">
        <f>HLOOKUP(B175, test7, 4, FALSE)</f>
        <v>d</v>
      </c>
      <c r="F175" s="1" t="str">
        <f t="shared" si="8"/>
        <v>d</v>
      </c>
      <c r="G175" s="1">
        <f t="shared" si="9"/>
        <v>2</v>
      </c>
      <c r="H175">
        <f t="shared" si="10"/>
        <v>2</v>
      </c>
      <c r="I175" s="1" t="str">
        <f>VLOOKUP($B175, students, 3, FALSE)</f>
        <v>No</v>
      </c>
      <c r="J175" s="1" t="str">
        <f>VLOOKUP($B175, students, 4, FALSE)</f>
        <v>Yes</v>
      </c>
      <c r="K175" s="1" t="str">
        <f>VLOOKUP($B175, students, 5, FALSE)</f>
        <v>Female</v>
      </c>
      <c r="L175" s="1" t="str">
        <f>VLOOKUP($B175, students, 6, FALSE)</f>
        <v>Caucasian</v>
      </c>
      <c r="M175" s="1" t="str">
        <f>VLOOKUP($B175, students, 7, FALSE)</f>
        <v>Yes</v>
      </c>
      <c r="N175" t="s">
        <v>33</v>
      </c>
      <c r="O175" t="s">
        <v>21</v>
      </c>
    </row>
    <row r="176" spans="1:15">
      <c r="A176" t="str">
        <f t="shared" si="11"/>
        <v>Unit 7 Test4</v>
      </c>
      <c r="B176" s="2" t="s">
        <v>54</v>
      </c>
      <c r="C176" s="2" t="s">
        <v>80</v>
      </c>
      <c r="D176" s="2">
        <v>4</v>
      </c>
      <c r="E176" s="1" t="str">
        <f>HLOOKUP(B176, test7, 5, FALSE)</f>
        <v>a</v>
      </c>
      <c r="F176" s="1" t="str">
        <f t="shared" si="8"/>
        <v>a</v>
      </c>
      <c r="G176" s="1">
        <f t="shared" si="9"/>
        <v>2</v>
      </c>
      <c r="H176">
        <f t="shared" si="10"/>
        <v>2</v>
      </c>
      <c r="I176" s="1" t="str">
        <f>VLOOKUP($B176, students, 3, FALSE)</f>
        <v>No</v>
      </c>
      <c r="J176" s="1" t="str">
        <f>VLOOKUP($B176, students, 4, FALSE)</f>
        <v>Yes</v>
      </c>
      <c r="K176" s="1" t="str">
        <f>VLOOKUP($B176, students, 5, FALSE)</f>
        <v>Female</v>
      </c>
      <c r="L176" s="1" t="str">
        <f>VLOOKUP($B176, students, 6, FALSE)</f>
        <v>Caucasian</v>
      </c>
      <c r="M176" s="1" t="str">
        <f>VLOOKUP($B176, students, 7, FALSE)</f>
        <v>Yes</v>
      </c>
      <c r="N176" t="s">
        <v>31</v>
      </c>
      <c r="O176" t="s">
        <v>22</v>
      </c>
    </row>
    <row r="177" spans="1:15">
      <c r="A177" t="str">
        <f t="shared" si="11"/>
        <v>Unit 7 Test5</v>
      </c>
      <c r="B177" s="2" t="s">
        <v>54</v>
      </c>
      <c r="C177" s="2" t="s">
        <v>80</v>
      </c>
      <c r="D177" s="2">
        <v>5</v>
      </c>
      <c r="E177" s="1" t="str">
        <f>HLOOKUP(B177, test7, 6, FALSE)</f>
        <v>a</v>
      </c>
      <c r="F177" s="1" t="str">
        <f t="shared" si="8"/>
        <v>b</v>
      </c>
      <c r="G177" s="1">
        <f t="shared" si="9"/>
        <v>2</v>
      </c>
      <c r="H177">
        <f t="shared" si="10"/>
        <v>0</v>
      </c>
      <c r="I177" s="1" t="str">
        <f>VLOOKUP($B177, students, 3, FALSE)</f>
        <v>No</v>
      </c>
      <c r="J177" s="1" t="str">
        <f>VLOOKUP($B177, students, 4, FALSE)</f>
        <v>Yes</v>
      </c>
      <c r="K177" s="1" t="str">
        <f>VLOOKUP($B177, students, 5, FALSE)</f>
        <v>Female</v>
      </c>
      <c r="L177" s="1" t="str">
        <f>VLOOKUP($B177, students, 6, FALSE)</f>
        <v>Caucasian</v>
      </c>
      <c r="M177" s="1" t="str">
        <f>VLOOKUP($B177, students, 7, FALSE)</f>
        <v>Yes</v>
      </c>
      <c r="N177" t="s">
        <v>31</v>
      </c>
      <c r="O177" t="s">
        <v>23</v>
      </c>
    </row>
    <row r="178" spans="1:15">
      <c r="A178" t="str">
        <f t="shared" si="11"/>
        <v>Unit 7 Test6</v>
      </c>
      <c r="B178" s="2" t="s">
        <v>54</v>
      </c>
      <c r="C178" s="2" t="s">
        <v>80</v>
      </c>
      <c r="D178" s="2">
        <v>6</v>
      </c>
      <c r="E178" s="1" t="b">
        <f>HLOOKUP(B178, test7, 7, FALSE)</f>
        <v>1</v>
      </c>
      <c r="F178" s="1" t="b">
        <f t="shared" si="8"/>
        <v>1</v>
      </c>
      <c r="G178" s="1">
        <f t="shared" si="9"/>
        <v>1</v>
      </c>
      <c r="H178">
        <f t="shared" si="10"/>
        <v>1</v>
      </c>
      <c r="I178" s="1" t="str">
        <f>VLOOKUP($B178, students, 3, FALSE)</f>
        <v>No</v>
      </c>
      <c r="J178" s="1" t="str">
        <f>VLOOKUP($B178, students, 4, FALSE)</f>
        <v>Yes</v>
      </c>
      <c r="K178" s="1" t="str">
        <f>VLOOKUP($B178, students, 5, FALSE)</f>
        <v>Female</v>
      </c>
      <c r="L178" s="1" t="str">
        <f>VLOOKUP($B178, students, 6, FALSE)</f>
        <v>Caucasian</v>
      </c>
      <c r="M178" s="1" t="str">
        <f>VLOOKUP($B178, students, 7, FALSE)</f>
        <v>Yes</v>
      </c>
      <c r="N178" t="s">
        <v>31</v>
      </c>
      <c r="O178" t="s">
        <v>24</v>
      </c>
    </row>
    <row r="179" spans="1:15">
      <c r="A179" t="str">
        <f t="shared" si="11"/>
        <v>Unit 7 Test6b</v>
      </c>
      <c r="B179" s="2" t="s">
        <v>54</v>
      </c>
      <c r="C179" s="2" t="s">
        <v>80</v>
      </c>
      <c r="D179" s="2" t="s">
        <v>14</v>
      </c>
      <c r="E179" s="1">
        <f>HLOOKUP(B179, test7, 8, FALSE)</f>
        <v>1</v>
      </c>
      <c r="F179" s="1">
        <f t="shared" si="8"/>
        <v>1</v>
      </c>
      <c r="G179" s="1">
        <f t="shared" si="9"/>
        <v>1</v>
      </c>
      <c r="H179">
        <f t="shared" si="10"/>
        <v>1</v>
      </c>
      <c r="I179" s="1" t="str">
        <f>VLOOKUP($B179, students, 3, FALSE)</f>
        <v>No</v>
      </c>
      <c r="J179" s="1" t="str">
        <f>VLOOKUP($B179, students, 4, FALSE)</f>
        <v>Yes</v>
      </c>
      <c r="K179" s="1" t="str">
        <f>VLOOKUP($B179, students, 5, FALSE)</f>
        <v>Female</v>
      </c>
      <c r="L179" s="1" t="str">
        <f>VLOOKUP($B179, students, 6, FALSE)</f>
        <v>Caucasian</v>
      </c>
      <c r="M179" s="1" t="str">
        <f>VLOOKUP($B179, students, 7, FALSE)</f>
        <v>Yes</v>
      </c>
      <c r="N179" t="s">
        <v>31</v>
      </c>
      <c r="O179" t="s">
        <v>24</v>
      </c>
    </row>
    <row r="180" spans="1:15">
      <c r="A180" t="str">
        <f t="shared" si="11"/>
        <v>Unit 7 Test7</v>
      </c>
      <c r="B180" s="2" t="s">
        <v>54</v>
      </c>
      <c r="C180" s="2" t="s">
        <v>80</v>
      </c>
      <c r="D180" s="2">
        <v>7</v>
      </c>
      <c r="E180" s="1" t="b">
        <f>HLOOKUP(B180, test7, 9, FALSE)</f>
        <v>0</v>
      </c>
      <c r="F180" s="1" t="b">
        <f t="shared" si="8"/>
        <v>0</v>
      </c>
      <c r="G180" s="1">
        <f t="shared" si="9"/>
        <v>1</v>
      </c>
      <c r="H180">
        <f t="shared" si="10"/>
        <v>1</v>
      </c>
      <c r="I180" s="1" t="str">
        <f>VLOOKUP($B180, students, 3, FALSE)</f>
        <v>No</v>
      </c>
      <c r="J180" s="1" t="str">
        <f>VLOOKUP($B180, students, 4, FALSE)</f>
        <v>Yes</v>
      </c>
      <c r="K180" s="1" t="str">
        <f>VLOOKUP($B180, students, 5, FALSE)</f>
        <v>Female</v>
      </c>
      <c r="L180" s="1" t="str">
        <f>VLOOKUP($B180, students, 6, FALSE)</f>
        <v>Caucasian</v>
      </c>
      <c r="M180" s="1" t="str">
        <f>VLOOKUP($B180, students, 7, FALSE)</f>
        <v>Yes</v>
      </c>
      <c r="N180" t="s">
        <v>32</v>
      </c>
      <c r="O180" t="s">
        <v>20</v>
      </c>
    </row>
    <row r="181" spans="1:15">
      <c r="A181" t="str">
        <f t="shared" si="11"/>
        <v>Unit 7 Test7b</v>
      </c>
      <c r="B181" s="2" t="s">
        <v>54</v>
      </c>
      <c r="C181" s="2" t="s">
        <v>80</v>
      </c>
      <c r="D181" s="2" t="s">
        <v>15</v>
      </c>
      <c r="E181" s="1">
        <f>HLOOKUP(B181, test7, 10, FALSE)</f>
        <v>1</v>
      </c>
      <c r="F181" s="1">
        <f t="shared" si="8"/>
        <v>1</v>
      </c>
      <c r="G181" s="1">
        <f t="shared" si="9"/>
        <v>1</v>
      </c>
      <c r="H181">
        <f t="shared" si="10"/>
        <v>1</v>
      </c>
      <c r="I181" s="1" t="str">
        <f>VLOOKUP($B181, students, 3, FALSE)</f>
        <v>No</v>
      </c>
      <c r="J181" s="1" t="str">
        <f>VLOOKUP($B181, students, 4, FALSE)</f>
        <v>Yes</v>
      </c>
      <c r="K181" s="1" t="str">
        <f>VLOOKUP($B181, students, 5, FALSE)</f>
        <v>Female</v>
      </c>
      <c r="L181" s="1" t="str">
        <f>VLOOKUP($B181, students, 6, FALSE)</f>
        <v>Caucasian</v>
      </c>
      <c r="M181" s="1" t="str">
        <f>VLOOKUP($B181, students, 7, FALSE)</f>
        <v>Yes</v>
      </c>
      <c r="N181" t="s">
        <v>34</v>
      </c>
      <c r="O181" t="s">
        <v>29</v>
      </c>
    </row>
    <row r="182" spans="1:15">
      <c r="A182" t="str">
        <f t="shared" si="11"/>
        <v>Unit 7 Test8</v>
      </c>
      <c r="B182" s="2" t="s">
        <v>54</v>
      </c>
      <c r="C182" s="2" t="s">
        <v>80</v>
      </c>
      <c r="D182" s="2">
        <v>8</v>
      </c>
      <c r="E182" s="1">
        <f>HLOOKUP(B182, test7, 11, FALSE)</f>
        <v>3</v>
      </c>
      <c r="F182" s="1">
        <f t="shared" si="8"/>
        <v>3</v>
      </c>
      <c r="G182" s="1">
        <f t="shared" si="9"/>
        <v>4</v>
      </c>
      <c r="H182">
        <f t="shared" si="10"/>
        <v>3</v>
      </c>
      <c r="I182" s="1" t="str">
        <f>VLOOKUP($B182, students, 3, FALSE)</f>
        <v>No</v>
      </c>
      <c r="J182" s="1" t="str">
        <f>VLOOKUP($B182, students, 4, FALSE)</f>
        <v>Yes</v>
      </c>
      <c r="K182" s="1" t="str">
        <f>VLOOKUP($B182, students, 5, FALSE)</f>
        <v>Female</v>
      </c>
      <c r="L182" s="1" t="str">
        <f>VLOOKUP($B182, students, 6, FALSE)</f>
        <v>Caucasian</v>
      </c>
      <c r="M182" s="1" t="str">
        <f>VLOOKUP($B182, students, 7, FALSE)</f>
        <v>Yes</v>
      </c>
      <c r="N182" t="s">
        <v>34</v>
      </c>
      <c r="O182" t="s">
        <v>29</v>
      </c>
    </row>
    <row r="183" spans="1:15">
      <c r="A183" t="str">
        <f t="shared" si="11"/>
        <v>Unit 7 Test9a</v>
      </c>
      <c r="B183" s="2" t="s">
        <v>54</v>
      </c>
      <c r="C183" s="2" t="s">
        <v>80</v>
      </c>
      <c r="D183" s="2" t="s">
        <v>2</v>
      </c>
      <c r="E183" s="1" t="str">
        <f>HLOOKUP(B183, test7, 12, FALSE)</f>
        <v>a</v>
      </c>
      <c r="F183" s="1" t="str">
        <f t="shared" si="8"/>
        <v>a</v>
      </c>
      <c r="G183" s="1">
        <f t="shared" si="9"/>
        <v>2</v>
      </c>
      <c r="H183">
        <f t="shared" si="10"/>
        <v>4</v>
      </c>
      <c r="I183" s="1" t="str">
        <f>VLOOKUP($B183, students, 3, FALSE)</f>
        <v>No</v>
      </c>
      <c r="J183" s="1" t="str">
        <f>VLOOKUP($B183, students, 4, FALSE)</f>
        <v>Yes</v>
      </c>
      <c r="K183" s="1" t="str">
        <f>VLOOKUP($B183, students, 5, FALSE)</f>
        <v>Female</v>
      </c>
      <c r="L183" s="1" t="str">
        <f>VLOOKUP($B183, students, 6, FALSE)</f>
        <v>Caucasian</v>
      </c>
      <c r="M183" s="1" t="str">
        <f>VLOOKUP($B183, students, 7, FALSE)</f>
        <v>Yes</v>
      </c>
      <c r="N183" t="s">
        <v>34</v>
      </c>
      <c r="O183" t="s">
        <v>29</v>
      </c>
    </row>
    <row r="184" spans="1:15">
      <c r="A184" t="str">
        <f t="shared" si="11"/>
        <v>Unit 7 Test9b</v>
      </c>
      <c r="B184" s="2" t="s">
        <v>54</v>
      </c>
      <c r="C184" s="2" t="s">
        <v>80</v>
      </c>
      <c r="D184" s="2" t="s">
        <v>3</v>
      </c>
      <c r="E184" s="1">
        <f>HLOOKUP(B184, test7, 13, FALSE)</f>
        <v>4</v>
      </c>
      <c r="F184" s="1">
        <f t="shared" si="8"/>
        <v>4</v>
      </c>
      <c r="G184" s="1">
        <f t="shared" si="9"/>
        <v>4</v>
      </c>
      <c r="H184">
        <f t="shared" si="10"/>
        <v>4</v>
      </c>
      <c r="I184" s="1" t="str">
        <f>VLOOKUP($B184, students, 3, FALSE)</f>
        <v>No</v>
      </c>
      <c r="J184" s="1" t="str">
        <f>VLOOKUP($B184, students, 4, FALSE)</f>
        <v>Yes</v>
      </c>
      <c r="K184" s="1" t="str">
        <f>VLOOKUP($B184, students, 5, FALSE)</f>
        <v>Female</v>
      </c>
      <c r="L184" s="1" t="str">
        <f>VLOOKUP($B184, students, 6, FALSE)</f>
        <v>Caucasian</v>
      </c>
      <c r="M184" s="1" t="str">
        <f>VLOOKUP($B184, students, 7, FALSE)</f>
        <v>Yes</v>
      </c>
      <c r="N184" t="s">
        <v>34</v>
      </c>
      <c r="O184" t="s">
        <v>29</v>
      </c>
    </row>
    <row r="185" spans="1:15">
      <c r="A185" t="str">
        <f t="shared" si="11"/>
        <v>Unit 7 Test10</v>
      </c>
      <c r="B185" s="2" t="s">
        <v>54</v>
      </c>
      <c r="C185" s="2" t="s">
        <v>80</v>
      </c>
      <c r="D185" s="2">
        <v>10</v>
      </c>
      <c r="E185" s="1">
        <f>HLOOKUP(B185, test7, 14, FALSE)</f>
        <v>4</v>
      </c>
      <c r="F185" s="1">
        <f t="shared" si="8"/>
        <v>4</v>
      </c>
      <c r="G185" s="1">
        <f t="shared" si="9"/>
        <v>4</v>
      </c>
      <c r="H185">
        <f t="shared" si="10"/>
        <v>4</v>
      </c>
      <c r="I185" s="1" t="str">
        <f>VLOOKUP($B185, students, 3, FALSE)</f>
        <v>No</v>
      </c>
      <c r="J185" s="1" t="str">
        <f>VLOOKUP($B185, students, 4, FALSE)</f>
        <v>Yes</v>
      </c>
      <c r="K185" s="1" t="str">
        <f>VLOOKUP($B185, students, 5, FALSE)</f>
        <v>Female</v>
      </c>
      <c r="L185" s="1" t="str">
        <f>VLOOKUP($B185, students, 6, FALSE)</f>
        <v>Caucasian</v>
      </c>
      <c r="M185" s="1" t="str">
        <f>VLOOKUP($B185, students, 7, FALSE)</f>
        <v>Yes</v>
      </c>
      <c r="N185" t="s">
        <v>31</v>
      </c>
      <c r="O185" t="s">
        <v>24</v>
      </c>
    </row>
    <row r="186" spans="1:15">
      <c r="A186" t="str">
        <f t="shared" si="11"/>
        <v>Unit 7 Test11</v>
      </c>
      <c r="B186" s="2" t="s">
        <v>54</v>
      </c>
      <c r="C186" s="2" t="s">
        <v>80</v>
      </c>
      <c r="D186" s="2">
        <v>11</v>
      </c>
      <c r="E186" s="1">
        <f>HLOOKUP(B186, test7, 15, FALSE)</f>
        <v>4</v>
      </c>
      <c r="F186" s="1">
        <f t="shared" si="8"/>
        <v>4</v>
      </c>
      <c r="G186" s="1">
        <f t="shared" si="9"/>
        <v>4</v>
      </c>
      <c r="H186">
        <f t="shared" si="10"/>
        <v>4</v>
      </c>
      <c r="I186" s="1" t="str">
        <f>VLOOKUP($B186, students, 3, FALSE)</f>
        <v>No</v>
      </c>
      <c r="J186" s="1" t="str">
        <f>VLOOKUP($B186, students, 4, FALSE)</f>
        <v>Yes</v>
      </c>
      <c r="K186" s="1" t="str">
        <f>VLOOKUP($B186, students, 5, FALSE)</f>
        <v>Female</v>
      </c>
      <c r="L186" s="1" t="str">
        <f>VLOOKUP($B186, students, 6, FALSE)</f>
        <v>Caucasian</v>
      </c>
      <c r="M186" s="1" t="str">
        <f>VLOOKUP($B186, students, 7, FALSE)</f>
        <v>Yes</v>
      </c>
      <c r="N186" t="s">
        <v>32</v>
      </c>
      <c r="O186" t="s">
        <v>20</v>
      </c>
    </row>
    <row r="187" spans="1:15">
      <c r="A187" t="str">
        <f t="shared" si="11"/>
        <v>Unit 7 Test12a</v>
      </c>
      <c r="B187" s="2" t="s">
        <v>54</v>
      </c>
      <c r="C187" s="2" t="s">
        <v>80</v>
      </c>
      <c r="D187" s="2" t="s">
        <v>4</v>
      </c>
      <c r="E187" s="1">
        <f>HLOOKUP(B187, test7, 16, FALSE)</f>
        <v>3</v>
      </c>
      <c r="F187" s="1">
        <f t="shared" si="8"/>
        <v>3</v>
      </c>
      <c r="G187" s="1">
        <f t="shared" si="9"/>
        <v>4</v>
      </c>
      <c r="H187">
        <f t="shared" si="10"/>
        <v>3</v>
      </c>
      <c r="I187" s="1" t="str">
        <f>VLOOKUP($B187, students, 3, FALSE)</f>
        <v>No</v>
      </c>
      <c r="J187" s="1" t="str">
        <f>VLOOKUP($B187, students, 4, FALSE)</f>
        <v>Yes</v>
      </c>
      <c r="K187" s="1" t="str">
        <f>VLOOKUP($B187, students, 5, FALSE)</f>
        <v>Female</v>
      </c>
      <c r="L187" s="1" t="str">
        <f>VLOOKUP($B187, students, 6, FALSE)</f>
        <v>Caucasian</v>
      </c>
      <c r="M187" s="1" t="str">
        <f>VLOOKUP($B187, students, 7, FALSE)</f>
        <v>Yes</v>
      </c>
      <c r="N187" t="s">
        <v>32</v>
      </c>
      <c r="O187" t="s">
        <v>20</v>
      </c>
    </row>
    <row r="188" spans="1:15">
      <c r="A188" t="str">
        <f t="shared" si="11"/>
        <v>Unit 7 Test12b</v>
      </c>
      <c r="B188" s="2" t="s">
        <v>54</v>
      </c>
      <c r="C188" s="2" t="s">
        <v>80</v>
      </c>
      <c r="D188" s="2" t="s">
        <v>5</v>
      </c>
      <c r="E188" s="1">
        <f>HLOOKUP(B188, test7, 17, FALSE)</f>
        <v>2</v>
      </c>
      <c r="F188" s="1">
        <f t="shared" si="8"/>
        <v>2</v>
      </c>
      <c r="G188" s="1">
        <f t="shared" si="9"/>
        <v>2</v>
      </c>
      <c r="H188">
        <f t="shared" si="10"/>
        <v>2</v>
      </c>
      <c r="I188" s="1" t="str">
        <f>VLOOKUP($B188, students, 3, FALSE)</f>
        <v>No</v>
      </c>
      <c r="J188" s="1" t="str">
        <f>VLOOKUP($B188, students, 4, FALSE)</f>
        <v>Yes</v>
      </c>
      <c r="K188" s="1" t="str">
        <f>VLOOKUP($B188, students, 5, FALSE)</f>
        <v>Female</v>
      </c>
      <c r="L188" s="1" t="str">
        <f>VLOOKUP($B188, students, 6, FALSE)</f>
        <v>Caucasian</v>
      </c>
      <c r="M188" s="1" t="str">
        <f>VLOOKUP($B188, students, 7, FALSE)</f>
        <v>Yes</v>
      </c>
      <c r="N188" t="s">
        <v>33</v>
      </c>
      <c r="O188" t="s">
        <v>19</v>
      </c>
    </row>
    <row r="189" spans="1:15">
      <c r="A189" t="str">
        <f t="shared" si="11"/>
        <v>Unit 7 Test12c</v>
      </c>
      <c r="B189" s="2" t="s">
        <v>54</v>
      </c>
      <c r="C189" s="2" t="s">
        <v>80</v>
      </c>
      <c r="D189" s="2" t="s">
        <v>6</v>
      </c>
      <c r="E189" s="1">
        <f>HLOOKUP(B189, test7, 18, FALSE)</f>
        <v>3</v>
      </c>
      <c r="F189" s="1">
        <f t="shared" si="8"/>
        <v>3</v>
      </c>
      <c r="G189" s="1">
        <f t="shared" si="9"/>
        <v>4</v>
      </c>
      <c r="H189">
        <f t="shared" si="10"/>
        <v>3</v>
      </c>
      <c r="I189" s="1" t="str">
        <f>VLOOKUP($B189, students, 3, FALSE)</f>
        <v>No</v>
      </c>
      <c r="J189" s="1" t="str">
        <f>VLOOKUP($B189, students, 4, FALSE)</f>
        <v>Yes</v>
      </c>
      <c r="K189" s="1" t="str">
        <f>VLOOKUP($B189, students, 5, FALSE)</f>
        <v>Female</v>
      </c>
      <c r="L189" s="1" t="str">
        <f>VLOOKUP($B189, students, 6, FALSE)</f>
        <v>Caucasian</v>
      </c>
      <c r="M189" s="1" t="str">
        <f>VLOOKUP($B189, students, 7, FALSE)</f>
        <v>Yes</v>
      </c>
      <c r="N189" t="s">
        <v>31</v>
      </c>
      <c r="O189" t="s">
        <v>22</v>
      </c>
    </row>
    <row r="190" spans="1:15">
      <c r="A190" t="str">
        <f t="shared" si="11"/>
        <v>Unit 7 Test13a</v>
      </c>
      <c r="B190" s="2" t="s">
        <v>54</v>
      </c>
      <c r="C190" s="2" t="s">
        <v>80</v>
      </c>
      <c r="D190" s="2" t="s">
        <v>7</v>
      </c>
      <c r="E190" s="1">
        <f>HLOOKUP(B190, test7, 19, FALSE)</f>
        <v>4</v>
      </c>
      <c r="F190" s="1">
        <f t="shared" si="8"/>
        <v>4</v>
      </c>
      <c r="G190" s="1">
        <f t="shared" si="9"/>
        <v>4</v>
      </c>
      <c r="H190">
        <f t="shared" si="10"/>
        <v>4</v>
      </c>
      <c r="I190" s="1" t="str">
        <f>VLOOKUP($B190, students, 3, FALSE)</f>
        <v>No</v>
      </c>
      <c r="J190" s="1" t="str">
        <f>VLOOKUP($B190, students, 4, FALSE)</f>
        <v>Yes</v>
      </c>
      <c r="K190" s="1" t="str">
        <f>VLOOKUP($B190, students, 5, FALSE)</f>
        <v>Female</v>
      </c>
      <c r="L190" s="1" t="str">
        <f>VLOOKUP($B190, students, 6, FALSE)</f>
        <v>Caucasian</v>
      </c>
      <c r="M190" s="1" t="str">
        <f>VLOOKUP($B190, students, 7, FALSE)</f>
        <v>Yes</v>
      </c>
      <c r="N190" t="s">
        <v>31</v>
      </c>
      <c r="O190" t="s">
        <v>22</v>
      </c>
    </row>
    <row r="191" spans="1:15">
      <c r="A191" t="str">
        <f t="shared" si="11"/>
        <v>Unit 7 Test13b</v>
      </c>
      <c r="B191" s="2" t="s">
        <v>54</v>
      </c>
      <c r="C191" s="2" t="s">
        <v>80</v>
      </c>
      <c r="D191" s="2" t="s">
        <v>8</v>
      </c>
      <c r="E191" s="1">
        <f>HLOOKUP(B191, test7, 20, FALSE)</f>
        <v>3</v>
      </c>
      <c r="F191" s="1">
        <f t="shared" si="8"/>
        <v>3</v>
      </c>
      <c r="G191" s="1">
        <f t="shared" si="9"/>
        <v>4</v>
      </c>
      <c r="H191">
        <f t="shared" si="10"/>
        <v>3</v>
      </c>
      <c r="I191" s="1" t="str">
        <f>VLOOKUP($B191, students, 3, FALSE)</f>
        <v>No</v>
      </c>
      <c r="J191" s="1" t="str">
        <f>VLOOKUP($B191, students, 4, FALSE)</f>
        <v>Yes</v>
      </c>
      <c r="K191" s="1" t="str">
        <f>VLOOKUP($B191, students, 5, FALSE)</f>
        <v>Female</v>
      </c>
      <c r="L191" s="1" t="str">
        <f>VLOOKUP($B191, students, 6, FALSE)</f>
        <v>Caucasian</v>
      </c>
      <c r="M191" s="1" t="str">
        <f>VLOOKUP($B191, students, 7, FALSE)</f>
        <v>Yes</v>
      </c>
      <c r="N191" t="s">
        <v>31</v>
      </c>
      <c r="O191" t="s">
        <v>23</v>
      </c>
    </row>
    <row r="192" spans="1:15">
      <c r="A192" t="str">
        <f t="shared" si="11"/>
        <v>Unit 7 Test1</v>
      </c>
      <c r="B192" s="2" t="s">
        <v>55</v>
      </c>
      <c r="C192" s="2" t="s">
        <v>80</v>
      </c>
      <c r="D192" s="2">
        <v>1</v>
      </c>
      <c r="E192" s="1" t="str">
        <f>HLOOKUP(B192, test7, 2, FALSE)</f>
        <v>c</v>
      </c>
      <c r="F192" s="1" t="str">
        <f t="shared" si="8"/>
        <v>c</v>
      </c>
      <c r="G192" s="1">
        <f t="shared" si="9"/>
        <v>2</v>
      </c>
      <c r="H192">
        <f t="shared" si="10"/>
        <v>2</v>
      </c>
      <c r="I192" s="1" t="str">
        <f>VLOOKUP($B192, students, 3, FALSE)</f>
        <v>No</v>
      </c>
      <c r="J192" s="1" t="str">
        <f>VLOOKUP($B192, students, 4, FALSE)</f>
        <v>Yes</v>
      </c>
      <c r="K192" s="1" t="str">
        <f>VLOOKUP($B192, students, 5, FALSE)</f>
        <v>Female</v>
      </c>
      <c r="L192" s="1" t="str">
        <f>VLOOKUP($B192, students, 6, FALSE)</f>
        <v>Hispanic</v>
      </c>
      <c r="M192" s="1" t="str">
        <f>VLOOKUP($B192, students, 7, FALSE)</f>
        <v>Yes</v>
      </c>
      <c r="N192" t="s">
        <v>33</v>
      </c>
      <c r="O192" t="s">
        <v>19</v>
      </c>
    </row>
    <row r="193" spans="1:15">
      <c r="A193" t="str">
        <f t="shared" si="11"/>
        <v>Unit 7 Test2</v>
      </c>
      <c r="B193" s="2" t="s">
        <v>55</v>
      </c>
      <c r="C193" s="2" t="s">
        <v>80</v>
      </c>
      <c r="D193" s="2">
        <v>2</v>
      </c>
      <c r="E193" s="1" t="str">
        <f>HLOOKUP(B193, test7, 3, FALSE)</f>
        <v>b</v>
      </c>
      <c r="F193" s="1" t="str">
        <f t="shared" si="8"/>
        <v>b</v>
      </c>
      <c r="G193" s="1">
        <f t="shared" si="9"/>
        <v>2</v>
      </c>
      <c r="H193">
        <f t="shared" si="10"/>
        <v>2</v>
      </c>
      <c r="I193" s="1" t="str">
        <f>VLOOKUP($B193, students, 3, FALSE)</f>
        <v>No</v>
      </c>
      <c r="J193" s="1" t="str">
        <f>VLOOKUP($B193, students, 4, FALSE)</f>
        <v>Yes</v>
      </c>
      <c r="K193" s="1" t="str">
        <f>VLOOKUP($B193, students, 5, FALSE)</f>
        <v>Female</v>
      </c>
      <c r="L193" s="1" t="str">
        <f>VLOOKUP($B193, students, 6, FALSE)</f>
        <v>Hispanic</v>
      </c>
      <c r="M193" s="1" t="str">
        <f>VLOOKUP($B193, students, 7, FALSE)</f>
        <v>Yes</v>
      </c>
      <c r="N193" t="s">
        <v>32</v>
      </c>
      <c r="O193" t="s">
        <v>20</v>
      </c>
    </row>
    <row r="194" spans="1:15">
      <c r="A194" t="str">
        <f t="shared" si="11"/>
        <v>Unit 7 Test3</v>
      </c>
      <c r="B194" s="2" t="s">
        <v>55</v>
      </c>
      <c r="C194" s="2" t="s">
        <v>80</v>
      </c>
      <c r="D194" s="2">
        <v>3</v>
      </c>
      <c r="E194" s="1" t="str">
        <f>HLOOKUP(B194, test7, 4, FALSE)</f>
        <v>d</v>
      </c>
      <c r="F194" s="1" t="str">
        <f t="shared" ref="F194:F257" si="12">IF(ISNUMBER(E194)=FALSE, VLOOKUP(A194, key, 6, FALSE), E194)</f>
        <v>d</v>
      </c>
      <c r="G194" s="1">
        <f t="shared" ref="G194:G257" si="13">VLOOKUP(A194, key,7, FALSE)</f>
        <v>2</v>
      </c>
      <c r="H194">
        <f t="shared" ref="H194:H257" si="14">IF(ISNUMBER(F194),F194,IF(E194=F194,VLOOKUP(A194,key,7),0))</f>
        <v>2</v>
      </c>
      <c r="I194" s="1" t="str">
        <f>VLOOKUP($B194, students, 3, FALSE)</f>
        <v>No</v>
      </c>
      <c r="J194" s="1" t="str">
        <f>VLOOKUP($B194, students, 4, FALSE)</f>
        <v>Yes</v>
      </c>
      <c r="K194" s="1" t="str">
        <f>VLOOKUP($B194, students, 5, FALSE)</f>
        <v>Female</v>
      </c>
      <c r="L194" s="1" t="str">
        <f>VLOOKUP($B194, students, 6, FALSE)</f>
        <v>Hispanic</v>
      </c>
      <c r="M194" s="1" t="str">
        <f>VLOOKUP($B194, students, 7, FALSE)</f>
        <v>Yes</v>
      </c>
      <c r="N194" t="s">
        <v>33</v>
      </c>
      <c r="O194" t="s">
        <v>21</v>
      </c>
    </row>
    <row r="195" spans="1:15">
      <c r="A195" t="str">
        <f t="shared" ref="A195:A258" si="15">CONCATENATE(C195, D195)</f>
        <v>Unit 7 Test4</v>
      </c>
      <c r="B195" s="2" t="s">
        <v>55</v>
      </c>
      <c r="C195" s="2" t="s">
        <v>80</v>
      </c>
      <c r="D195" s="2">
        <v>4</v>
      </c>
      <c r="E195" s="1" t="str">
        <f>HLOOKUP(B195, test7, 5, FALSE)</f>
        <v>a</v>
      </c>
      <c r="F195" s="1" t="str">
        <f t="shared" si="12"/>
        <v>a</v>
      </c>
      <c r="G195" s="1">
        <f t="shared" si="13"/>
        <v>2</v>
      </c>
      <c r="H195">
        <f t="shared" si="14"/>
        <v>2</v>
      </c>
      <c r="I195" s="1" t="str">
        <f>VLOOKUP($B195, students, 3, FALSE)</f>
        <v>No</v>
      </c>
      <c r="J195" s="1" t="str">
        <f>VLOOKUP($B195, students, 4, FALSE)</f>
        <v>Yes</v>
      </c>
      <c r="K195" s="1" t="str">
        <f>VLOOKUP($B195, students, 5, FALSE)</f>
        <v>Female</v>
      </c>
      <c r="L195" s="1" t="str">
        <f>VLOOKUP($B195, students, 6, FALSE)</f>
        <v>Hispanic</v>
      </c>
      <c r="M195" s="1" t="str">
        <f>VLOOKUP($B195, students, 7, FALSE)</f>
        <v>Yes</v>
      </c>
      <c r="N195" t="s">
        <v>31</v>
      </c>
      <c r="O195" t="s">
        <v>22</v>
      </c>
    </row>
    <row r="196" spans="1:15">
      <c r="A196" t="str">
        <f t="shared" si="15"/>
        <v>Unit 7 Test5</v>
      </c>
      <c r="B196" s="2" t="s">
        <v>55</v>
      </c>
      <c r="C196" s="2" t="s">
        <v>80</v>
      </c>
      <c r="D196" s="2">
        <v>5</v>
      </c>
      <c r="E196" s="1" t="str">
        <f>HLOOKUP(B196, test7, 6, FALSE)</f>
        <v>b</v>
      </c>
      <c r="F196" s="1" t="str">
        <f t="shared" si="12"/>
        <v>b</v>
      </c>
      <c r="G196" s="1">
        <f t="shared" si="13"/>
        <v>2</v>
      </c>
      <c r="H196">
        <f t="shared" si="14"/>
        <v>2</v>
      </c>
      <c r="I196" s="1" t="str">
        <f>VLOOKUP($B196, students, 3, FALSE)</f>
        <v>No</v>
      </c>
      <c r="J196" s="1" t="str">
        <f>VLOOKUP($B196, students, 4, FALSE)</f>
        <v>Yes</v>
      </c>
      <c r="K196" s="1" t="str">
        <f>VLOOKUP($B196, students, 5, FALSE)</f>
        <v>Female</v>
      </c>
      <c r="L196" s="1" t="str">
        <f>VLOOKUP($B196, students, 6, FALSE)</f>
        <v>Hispanic</v>
      </c>
      <c r="M196" s="1" t="str">
        <f>VLOOKUP($B196, students, 7, FALSE)</f>
        <v>Yes</v>
      </c>
      <c r="N196" t="s">
        <v>31</v>
      </c>
      <c r="O196" t="s">
        <v>23</v>
      </c>
    </row>
    <row r="197" spans="1:15">
      <c r="A197" t="str">
        <f t="shared" si="15"/>
        <v>Unit 7 Test6</v>
      </c>
      <c r="B197" s="2" t="s">
        <v>55</v>
      </c>
      <c r="C197" s="2" t="s">
        <v>80</v>
      </c>
      <c r="D197" s="2">
        <v>6</v>
      </c>
      <c r="E197" s="1" t="b">
        <f>HLOOKUP(B197, test7, 7, FALSE)</f>
        <v>1</v>
      </c>
      <c r="F197" s="1" t="b">
        <f t="shared" si="12"/>
        <v>1</v>
      </c>
      <c r="G197" s="1">
        <f t="shared" si="13"/>
        <v>1</v>
      </c>
      <c r="H197">
        <f t="shared" si="14"/>
        <v>1</v>
      </c>
      <c r="I197" s="1" t="str">
        <f>VLOOKUP($B197, students, 3, FALSE)</f>
        <v>No</v>
      </c>
      <c r="J197" s="1" t="str">
        <f>VLOOKUP($B197, students, 4, FALSE)</f>
        <v>Yes</v>
      </c>
      <c r="K197" s="1" t="str">
        <f>VLOOKUP($B197, students, 5, FALSE)</f>
        <v>Female</v>
      </c>
      <c r="L197" s="1" t="str">
        <f>VLOOKUP($B197, students, 6, FALSE)</f>
        <v>Hispanic</v>
      </c>
      <c r="M197" s="1" t="str">
        <f>VLOOKUP($B197, students, 7, FALSE)</f>
        <v>Yes</v>
      </c>
      <c r="N197" t="s">
        <v>31</v>
      </c>
      <c r="O197" t="s">
        <v>24</v>
      </c>
    </row>
    <row r="198" spans="1:15">
      <c r="A198" t="str">
        <f t="shared" si="15"/>
        <v>Unit 7 Test6b</v>
      </c>
      <c r="B198" s="2" t="s">
        <v>55</v>
      </c>
      <c r="C198" s="2" t="s">
        <v>80</v>
      </c>
      <c r="D198" s="2" t="s">
        <v>14</v>
      </c>
      <c r="E198" s="1">
        <f>HLOOKUP(B198, test7, 8, FALSE)</f>
        <v>1</v>
      </c>
      <c r="F198" s="1">
        <f t="shared" si="12"/>
        <v>1</v>
      </c>
      <c r="G198" s="1">
        <f t="shared" si="13"/>
        <v>1</v>
      </c>
      <c r="H198">
        <f t="shared" si="14"/>
        <v>1</v>
      </c>
      <c r="I198" s="1" t="str">
        <f>VLOOKUP($B198, students, 3, FALSE)</f>
        <v>No</v>
      </c>
      <c r="J198" s="1" t="str">
        <f>VLOOKUP($B198, students, 4, FALSE)</f>
        <v>Yes</v>
      </c>
      <c r="K198" s="1" t="str">
        <f>VLOOKUP($B198, students, 5, FALSE)</f>
        <v>Female</v>
      </c>
      <c r="L198" s="1" t="str">
        <f>VLOOKUP($B198, students, 6, FALSE)</f>
        <v>Hispanic</v>
      </c>
      <c r="M198" s="1" t="str">
        <f>VLOOKUP($B198, students, 7, FALSE)</f>
        <v>Yes</v>
      </c>
      <c r="N198" t="s">
        <v>31</v>
      </c>
      <c r="O198" t="s">
        <v>24</v>
      </c>
    </row>
    <row r="199" spans="1:15">
      <c r="A199" t="str">
        <f t="shared" si="15"/>
        <v>Unit 7 Test7</v>
      </c>
      <c r="B199" s="2" t="s">
        <v>55</v>
      </c>
      <c r="C199" s="2" t="s">
        <v>80</v>
      </c>
      <c r="D199" s="2">
        <v>7</v>
      </c>
      <c r="E199" s="1" t="b">
        <f>HLOOKUP(B199, test7, 9, FALSE)</f>
        <v>0</v>
      </c>
      <c r="F199" s="1" t="b">
        <f t="shared" si="12"/>
        <v>0</v>
      </c>
      <c r="G199" s="1">
        <f t="shared" si="13"/>
        <v>1</v>
      </c>
      <c r="H199">
        <f t="shared" si="14"/>
        <v>1</v>
      </c>
      <c r="I199" s="1" t="str">
        <f>VLOOKUP($B199, students, 3, FALSE)</f>
        <v>No</v>
      </c>
      <c r="J199" s="1" t="str">
        <f>VLOOKUP($B199, students, 4, FALSE)</f>
        <v>Yes</v>
      </c>
      <c r="K199" s="1" t="str">
        <f>VLOOKUP($B199, students, 5, FALSE)</f>
        <v>Female</v>
      </c>
      <c r="L199" s="1" t="str">
        <f>VLOOKUP($B199, students, 6, FALSE)</f>
        <v>Hispanic</v>
      </c>
      <c r="M199" s="1" t="str">
        <f>VLOOKUP($B199, students, 7, FALSE)</f>
        <v>Yes</v>
      </c>
      <c r="N199" t="s">
        <v>32</v>
      </c>
      <c r="O199" t="s">
        <v>20</v>
      </c>
    </row>
    <row r="200" spans="1:15">
      <c r="A200" t="str">
        <f t="shared" si="15"/>
        <v>Unit 7 Test7b</v>
      </c>
      <c r="B200" s="2" t="s">
        <v>55</v>
      </c>
      <c r="C200" s="2" t="s">
        <v>80</v>
      </c>
      <c r="D200" s="2" t="s">
        <v>15</v>
      </c>
      <c r="E200" s="1">
        <f>HLOOKUP(B200, test7, 10, FALSE)</f>
        <v>1</v>
      </c>
      <c r="F200" s="1">
        <f t="shared" si="12"/>
        <v>1</v>
      </c>
      <c r="G200" s="1">
        <f t="shared" si="13"/>
        <v>1</v>
      </c>
      <c r="H200">
        <f t="shared" si="14"/>
        <v>1</v>
      </c>
      <c r="I200" s="1" t="str">
        <f>VLOOKUP($B200, students, 3, FALSE)</f>
        <v>No</v>
      </c>
      <c r="J200" s="1" t="str">
        <f>VLOOKUP($B200, students, 4, FALSE)</f>
        <v>Yes</v>
      </c>
      <c r="K200" s="1" t="str">
        <f>VLOOKUP($B200, students, 5, FALSE)</f>
        <v>Female</v>
      </c>
      <c r="L200" s="1" t="str">
        <f>VLOOKUP($B200, students, 6, FALSE)</f>
        <v>Hispanic</v>
      </c>
      <c r="M200" s="1" t="str">
        <f>VLOOKUP($B200, students, 7, FALSE)</f>
        <v>Yes</v>
      </c>
      <c r="N200" t="s">
        <v>34</v>
      </c>
      <c r="O200" t="s">
        <v>29</v>
      </c>
    </row>
    <row r="201" spans="1:15">
      <c r="A201" t="str">
        <f t="shared" si="15"/>
        <v>Unit 7 Test8</v>
      </c>
      <c r="B201" s="2" t="s">
        <v>55</v>
      </c>
      <c r="C201" s="2" t="s">
        <v>80</v>
      </c>
      <c r="D201" s="2">
        <v>8</v>
      </c>
      <c r="E201" s="1">
        <f>HLOOKUP(B201, test7, 11, FALSE)</f>
        <v>4</v>
      </c>
      <c r="F201" s="1">
        <f t="shared" si="12"/>
        <v>4</v>
      </c>
      <c r="G201" s="1">
        <f t="shared" si="13"/>
        <v>4</v>
      </c>
      <c r="H201">
        <f t="shared" si="14"/>
        <v>4</v>
      </c>
      <c r="I201" s="1" t="str">
        <f>VLOOKUP($B201, students, 3, FALSE)</f>
        <v>No</v>
      </c>
      <c r="J201" s="1" t="str">
        <f>VLOOKUP($B201, students, 4, FALSE)</f>
        <v>Yes</v>
      </c>
      <c r="K201" s="1" t="str">
        <f>VLOOKUP($B201, students, 5, FALSE)</f>
        <v>Female</v>
      </c>
      <c r="L201" s="1" t="str">
        <f>VLOOKUP($B201, students, 6, FALSE)</f>
        <v>Hispanic</v>
      </c>
      <c r="M201" s="1" t="str">
        <f>VLOOKUP($B201, students, 7, FALSE)</f>
        <v>Yes</v>
      </c>
      <c r="N201" t="s">
        <v>34</v>
      </c>
      <c r="O201" t="s">
        <v>29</v>
      </c>
    </row>
    <row r="202" spans="1:15">
      <c r="A202" t="str">
        <f t="shared" si="15"/>
        <v>Unit 7 Test9a</v>
      </c>
      <c r="B202" s="2" t="s">
        <v>55</v>
      </c>
      <c r="C202" s="2" t="s">
        <v>80</v>
      </c>
      <c r="D202" s="2" t="s">
        <v>2</v>
      </c>
      <c r="E202" s="1" t="str">
        <f>HLOOKUP(B202, test7, 12, FALSE)</f>
        <v>a</v>
      </c>
      <c r="F202" s="1" t="str">
        <f t="shared" si="12"/>
        <v>a</v>
      </c>
      <c r="G202" s="1">
        <f t="shared" si="13"/>
        <v>2</v>
      </c>
      <c r="H202">
        <f t="shared" si="14"/>
        <v>4</v>
      </c>
      <c r="I202" s="1" t="str">
        <f>VLOOKUP($B202, students, 3, FALSE)</f>
        <v>No</v>
      </c>
      <c r="J202" s="1" t="str">
        <f>VLOOKUP($B202, students, 4, FALSE)</f>
        <v>Yes</v>
      </c>
      <c r="K202" s="1" t="str">
        <f>VLOOKUP($B202, students, 5, FALSE)</f>
        <v>Female</v>
      </c>
      <c r="L202" s="1" t="str">
        <f>VLOOKUP($B202, students, 6, FALSE)</f>
        <v>Hispanic</v>
      </c>
      <c r="M202" s="1" t="str">
        <f>VLOOKUP($B202, students, 7, FALSE)</f>
        <v>Yes</v>
      </c>
      <c r="N202" t="s">
        <v>34</v>
      </c>
      <c r="O202" t="s">
        <v>29</v>
      </c>
    </row>
    <row r="203" spans="1:15">
      <c r="A203" t="str">
        <f t="shared" si="15"/>
        <v>Unit 7 Test9b</v>
      </c>
      <c r="B203" s="2" t="s">
        <v>55</v>
      </c>
      <c r="C203" s="2" t="s">
        <v>80</v>
      </c>
      <c r="D203" s="2" t="s">
        <v>3</v>
      </c>
      <c r="E203" s="1">
        <f>HLOOKUP(B203, test7, 13, FALSE)</f>
        <v>4</v>
      </c>
      <c r="F203" s="1">
        <f t="shared" si="12"/>
        <v>4</v>
      </c>
      <c r="G203" s="1">
        <f t="shared" si="13"/>
        <v>4</v>
      </c>
      <c r="H203">
        <f t="shared" si="14"/>
        <v>4</v>
      </c>
      <c r="I203" s="1" t="str">
        <f>VLOOKUP($B203, students, 3, FALSE)</f>
        <v>No</v>
      </c>
      <c r="J203" s="1" t="str">
        <f>VLOOKUP($B203, students, 4, FALSE)</f>
        <v>Yes</v>
      </c>
      <c r="K203" s="1" t="str">
        <f>VLOOKUP($B203, students, 5, FALSE)</f>
        <v>Female</v>
      </c>
      <c r="L203" s="1" t="str">
        <f>VLOOKUP($B203, students, 6, FALSE)</f>
        <v>Hispanic</v>
      </c>
      <c r="M203" s="1" t="str">
        <f>VLOOKUP($B203, students, 7, FALSE)</f>
        <v>Yes</v>
      </c>
      <c r="N203" t="s">
        <v>34</v>
      </c>
      <c r="O203" t="s">
        <v>29</v>
      </c>
    </row>
    <row r="204" spans="1:15">
      <c r="A204" t="str">
        <f t="shared" si="15"/>
        <v>Unit 7 Test10</v>
      </c>
      <c r="B204" s="2" t="s">
        <v>55</v>
      </c>
      <c r="C204" s="2" t="s">
        <v>80</v>
      </c>
      <c r="D204" s="2">
        <v>10</v>
      </c>
      <c r="E204" s="1">
        <f>HLOOKUP(B204, test7, 14, FALSE)</f>
        <v>3</v>
      </c>
      <c r="F204" s="1">
        <f t="shared" si="12"/>
        <v>3</v>
      </c>
      <c r="G204" s="1">
        <f t="shared" si="13"/>
        <v>4</v>
      </c>
      <c r="H204">
        <f t="shared" si="14"/>
        <v>3</v>
      </c>
      <c r="I204" s="1" t="str">
        <f>VLOOKUP($B204, students, 3, FALSE)</f>
        <v>No</v>
      </c>
      <c r="J204" s="1" t="str">
        <f>VLOOKUP($B204, students, 4, FALSE)</f>
        <v>Yes</v>
      </c>
      <c r="K204" s="1" t="str">
        <f>VLOOKUP($B204, students, 5, FALSE)</f>
        <v>Female</v>
      </c>
      <c r="L204" s="1" t="str">
        <f>VLOOKUP($B204, students, 6, FALSE)</f>
        <v>Hispanic</v>
      </c>
      <c r="M204" s="1" t="str">
        <f>VLOOKUP($B204, students, 7, FALSE)</f>
        <v>Yes</v>
      </c>
      <c r="N204" t="s">
        <v>31</v>
      </c>
      <c r="O204" t="s">
        <v>24</v>
      </c>
    </row>
    <row r="205" spans="1:15">
      <c r="A205" t="str">
        <f t="shared" si="15"/>
        <v>Unit 7 Test11</v>
      </c>
      <c r="B205" s="2" t="s">
        <v>55</v>
      </c>
      <c r="C205" s="2" t="s">
        <v>80</v>
      </c>
      <c r="D205" s="2">
        <v>11</v>
      </c>
      <c r="E205" s="1">
        <f>HLOOKUP(B205, test7, 15, FALSE)</f>
        <v>2</v>
      </c>
      <c r="F205" s="1">
        <f t="shared" si="12"/>
        <v>2</v>
      </c>
      <c r="G205" s="1">
        <f t="shared" si="13"/>
        <v>4</v>
      </c>
      <c r="H205">
        <f t="shared" si="14"/>
        <v>2</v>
      </c>
      <c r="I205" s="1" t="str">
        <f>VLOOKUP($B205, students, 3, FALSE)</f>
        <v>No</v>
      </c>
      <c r="J205" s="1" t="str">
        <f>VLOOKUP($B205, students, 4, FALSE)</f>
        <v>Yes</v>
      </c>
      <c r="K205" s="1" t="str">
        <f>VLOOKUP($B205, students, 5, FALSE)</f>
        <v>Female</v>
      </c>
      <c r="L205" s="1" t="str">
        <f>VLOOKUP($B205, students, 6, FALSE)</f>
        <v>Hispanic</v>
      </c>
      <c r="M205" s="1" t="str">
        <f>VLOOKUP($B205, students, 7, FALSE)</f>
        <v>Yes</v>
      </c>
      <c r="N205" t="s">
        <v>32</v>
      </c>
      <c r="O205" t="s">
        <v>20</v>
      </c>
    </row>
    <row r="206" spans="1:15">
      <c r="A206" t="str">
        <f t="shared" si="15"/>
        <v>Unit 7 Test12a</v>
      </c>
      <c r="B206" s="2" t="s">
        <v>55</v>
      </c>
      <c r="C206" s="2" t="s">
        <v>80</v>
      </c>
      <c r="D206" s="2" t="s">
        <v>4</v>
      </c>
      <c r="E206" s="1">
        <f>HLOOKUP(B206, test7, 16, FALSE)</f>
        <v>4</v>
      </c>
      <c r="F206" s="1">
        <f t="shared" si="12"/>
        <v>4</v>
      </c>
      <c r="G206" s="1">
        <f t="shared" si="13"/>
        <v>4</v>
      </c>
      <c r="H206">
        <f t="shared" si="14"/>
        <v>4</v>
      </c>
      <c r="I206" s="1" t="str">
        <f>VLOOKUP($B206, students, 3, FALSE)</f>
        <v>No</v>
      </c>
      <c r="J206" s="1" t="str">
        <f>VLOOKUP($B206, students, 4, FALSE)</f>
        <v>Yes</v>
      </c>
      <c r="K206" s="1" t="str">
        <f>VLOOKUP($B206, students, 5, FALSE)</f>
        <v>Female</v>
      </c>
      <c r="L206" s="1" t="str">
        <f>VLOOKUP($B206, students, 6, FALSE)</f>
        <v>Hispanic</v>
      </c>
      <c r="M206" s="1" t="str">
        <f>VLOOKUP($B206, students, 7, FALSE)</f>
        <v>Yes</v>
      </c>
      <c r="N206" t="s">
        <v>32</v>
      </c>
      <c r="O206" t="s">
        <v>20</v>
      </c>
    </row>
    <row r="207" spans="1:15">
      <c r="A207" t="str">
        <f t="shared" si="15"/>
        <v>Unit 7 Test12b</v>
      </c>
      <c r="B207" s="2" t="s">
        <v>55</v>
      </c>
      <c r="C207" s="2" t="s">
        <v>80</v>
      </c>
      <c r="D207" s="2" t="s">
        <v>5</v>
      </c>
      <c r="E207" s="1">
        <f>HLOOKUP(B207, test7, 17, FALSE)</f>
        <v>2</v>
      </c>
      <c r="F207" s="1">
        <f t="shared" si="12"/>
        <v>2</v>
      </c>
      <c r="G207" s="1">
        <f t="shared" si="13"/>
        <v>2</v>
      </c>
      <c r="H207">
        <f t="shared" si="14"/>
        <v>2</v>
      </c>
      <c r="I207" s="1" t="str">
        <f>VLOOKUP($B207, students, 3, FALSE)</f>
        <v>No</v>
      </c>
      <c r="J207" s="1" t="str">
        <f>VLOOKUP($B207, students, 4, FALSE)</f>
        <v>Yes</v>
      </c>
      <c r="K207" s="1" t="str">
        <f>VLOOKUP($B207, students, 5, FALSE)</f>
        <v>Female</v>
      </c>
      <c r="L207" s="1" t="str">
        <f>VLOOKUP($B207, students, 6, FALSE)</f>
        <v>Hispanic</v>
      </c>
      <c r="M207" s="1" t="str">
        <f>VLOOKUP($B207, students, 7, FALSE)</f>
        <v>Yes</v>
      </c>
      <c r="N207" t="s">
        <v>33</v>
      </c>
      <c r="O207" t="s">
        <v>19</v>
      </c>
    </row>
    <row r="208" spans="1:15">
      <c r="A208" t="str">
        <f t="shared" si="15"/>
        <v>Unit 7 Test12c</v>
      </c>
      <c r="B208" s="2" t="s">
        <v>55</v>
      </c>
      <c r="C208" s="2" t="s">
        <v>80</v>
      </c>
      <c r="D208" s="2" t="s">
        <v>6</v>
      </c>
      <c r="E208" s="1">
        <f>HLOOKUP(B208, test7, 18, FALSE)</f>
        <v>3.5</v>
      </c>
      <c r="F208" s="1">
        <f t="shared" si="12"/>
        <v>3.5</v>
      </c>
      <c r="G208" s="1">
        <f t="shared" si="13"/>
        <v>4</v>
      </c>
      <c r="H208">
        <f t="shared" si="14"/>
        <v>3.5</v>
      </c>
      <c r="I208" s="1" t="str">
        <f>VLOOKUP($B208, students, 3, FALSE)</f>
        <v>No</v>
      </c>
      <c r="J208" s="1" t="str">
        <f>VLOOKUP($B208, students, 4, FALSE)</f>
        <v>Yes</v>
      </c>
      <c r="K208" s="1" t="str">
        <f>VLOOKUP($B208, students, 5, FALSE)</f>
        <v>Female</v>
      </c>
      <c r="L208" s="1" t="str">
        <f>VLOOKUP($B208, students, 6, FALSE)</f>
        <v>Hispanic</v>
      </c>
      <c r="M208" s="1" t="str">
        <f>VLOOKUP($B208, students, 7, FALSE)</f>
        <v>Yes</v>
      </c>
      <c r="N208" t="s">
        <v>31</v>
      </c>
      <c r="O208" t="s">
        <v>22</v>
      </c>
    </row>
    <row r="209" spans="1:15">
      <c r="A209" t="str">
        <f t="shared" si="15"/>
        <v>Unit 7 Test13a</v>
      </c>
      <c r="B209" s="2" t="s">
        <v>55</v>
      </c>
      <c r="C209" s="2" t="s">
        <v>80</v>
      </c>
      <c r="D209" s="2" t="s">
        <v>7</v>
      </c>
      <c r="E209" s="1">
        <f>HLOOKUP(B209, test7, 19, FALSE)</f>
        <v>4</v>
      </c>
      <c r="F209" s="1">
        <f t="shared" si="12"/>
        <v>4</v>
      </c>
      <c r="G209" s="1">
        <f t="shared" si="13"/>
        <v>4</v>
      </c>
      <c r="H209">
        <f t="shared" si="14"/>
        <v>4</v>
      </c>
      <c r="I209" s="1" t="str">
        <f>VLOOKUP($B209, students, 3, FALSE)</f>
        <v>No</v>
      </c>
      <c r="J209" s="1" t="str">
        <f>VLOOKUP($B209, students, 4, FALSE)</f>
        <v>Yes</v>
      </c>
      <c r="K209" s="1" t="str">
        <f>VLOOKUP($B209, students, 5, FALSE)</f>
        <v>Female</v>
      </c>
      <c r="L209" s="1" t="str">
        <f>VLOOKUP($B209, students, 6, FALSE)</f>
        <v>Hispanic</v>
      </c>
      <c r="M209" s="1" t="str">
        <f>VLOOKUP($B209, students, 7, FALSE)</f>
        <v>Yes</v>
      </c>
      <c r="N209" t="s">
        <v>31</v>
      </c>
      <c r="O209" t="s">
        <v>22</v>
      </c>
    </row>
    <row r="210" spans="1:15">
      <c r="A210" t="str">
        <f t="shared" si="15"/>
        <v>Unit 7 Test13b</v>
      </c>
      <c r="B210" s="2" t="s">
        <v>55</v>
      </c>
      <c r="C210" s="2" t="s">
        <v>80</v>
      </c>
      <c r="D210" s="2" t="s">
        <v>8</v>
      </c>
      <c r="E210" s="1">
        <f>HLOOKUP(B210, test7, 20, FALSE)</f>
        <v>3</v>
      </c>
      <c r="F210" s="1">
        <f t="shared" si="12"/>
        <v>3</v>
      </c>
      <c r="G210" s="1">
        <f t="shared" si="13"/>
        <v>4</v>
      </c>
      <c r="H210">
        <f t="shared" si="14"/>
        <v>3</v>
      </c>
      <c r="I210" s="1" t="str">
        <f>VLOOKUP($B210, students, 3, FALSE)</f>
        <v>No</v>
      </c>
      <c r="J210" s="1" t="str">
        <f>VLOOKUP($B210, students, 4, FALSE)</f>
        <v>Yes</v>
      </c>
      <c r="K210" s="1" t="str">
        <f>VLOOKUP($B210, students, 5, FALSE)</f>
        <v>Female</v>
      </c>
      <c r="L210" s="1" t="str">
        <f>VLOOKUP($B210, students, 6, FALSE)</f>
        <v>Hispanic</v>
      </c>
      <c r="M210" s="1" t="str">
        <f>VLOOKUP($B210, students, 7, FALSE)</f>
        <v>Yes</v>
      </c>
      <c r="N210" t="s">
        <v>31</v>
      </c>
      <c r="O210" t="s">
        <v>23</v>
      </c>
    </row>
    <row r="211" spans="1:15">
      <c r="A211" t="str">
        <f t="shared" si="15"/>
        <v>Unit 7 Test1</v>
      </c>
      <c r="B211" s="2" t="s">
        <v>56</v>
      </c>
      <c r="C211" s="2" t="s">
        <v>80</v>
      </c>
      <c r="D211" s="2">
        <v>1</v>
      </c>
      <c r="E211" s="1" t="str">
        <f>HLOOKUP(B211, test7, 2, FALSE)</f>
        <v>c</v>
      </c>
      <c r="F211" s="1" t="str">
        <f t="shared" si="12"/>
        <v>c</v>
      </c>
      <c r="G211" s="1">
        <f t="shared" si="13"/>
        <v>2</v>
      </c>
      <c r="H211">
        <f t="shared" si="14"/>
        <v>2</v>
      </c>
      <c r="I211" s="1" t="str">
        <f>VLOOKUP($B211, students, 3, FALSE)</f>
        <v>No</v>
      </c>
      <c r="J211" s="1" t="str">
        <f>VLOOKUP($B211, students, 4, FALSE)</f>
        <v>Yes</v>
      </c>
      <c r="K211" s="1" t="str">
        <f>VLOOKUP($B211, students, 5, FALSE)</f>
        <v>Female</v>
      </c>
      <c r="L211" s="1" t="str">
        <f>VLOOKUP($B211, students, 6, FALSE)</f>
        <v>African American</v>
      </c>
      <c r="M211" s="1" t="str">
        <f>VLOOKUP($B211, students, 7, FALSE)</f>
        <v>Yes</v>
      </c>
      <c r="N211" t="s">
        <v>33</v>
      </c>
      <c r="O211" t="s">
        <v>19</v>
      </c>
    </row>
    <row r="212" spans="1:15">
      <c r="A212" t="str">
        <f t="shared" si="15"/>
        <v>Unit 7 Test2</v>
      </c>
      <c r="B212" s="2" t="s">
        <v>56</v>
      </c>
      <c r="C212" s="2" t="s">
        <v>80</v>
      </c>
      <c r="D212" s="2">
        <v>2</v>
      </c>
      <c r="E212" s="1" t="str">
        <f>HLOOKUP(B212, test7, 3, FALSE)</f>
        <v>a</v>
      </c>
      <c r="F212" s="1" t="str">
        <f t="shared" si="12"/>
        <v>b</v>
      </c>
      <c r="G212" s="1">
        <f t="shared" si="13"/>
        <v>2</v>
      </c>
      <c r="H212">
        <f t="shared" si="14"/>
        <v>0</v>
      </c>
      <c r="I212" s="1" t="str">
        <f>VLOOKUP($B212, students, 3, FALSE)</f>
        <v>No</v>
      </c>
      <c r="J212" s="1" t="str">
        <f>VLOOKUP($B212, students, 4, FALSE)</f>
        <v>Yes</v>
      </c>
      <c r="K212" s="1" t="str">
        <f>VLOOKUP($B212, students, 5, FALSE)</f>
        <v>Female</v>
      </c>
      <c r="L212" s="1" t="str">
        <f>VLOOKUP($B212, students, 6, FALSE)</f>
        <v>African American</v>
      </c>
      <c r="M212" s="1" t="str">
        <f>VLOOKUP($B212, students, 7, FALSE)</f>
        <v>Yes</v>
      </c>
      <c r="N212" t="s">
        <v>32</v>
      </c>
      <c r="O212" t="s">
        <v>20</v>
      </c>
    </row>
    <row r="213" spans="1:15">
      <c r="A213" t="str">
        <f t="shared" si="15"/>
        <v>Unit 7 Test3</v>
      </c>
      <c r="B213" s="2" t="s">
        <v>56</v>
      </c>
      <c r="C213" s="2" t="s">
        <v>80</v>
      </c>
      <c r="D213" s="2">
        <v>3</v>
      </c>
      <c r="E213" s="1" t="str">
        <f>HLOOKUP(B213, test7, 4, FALSE)</f>
        <v>a</v>
      </c>
      <c r="F213" s="1" t="str">
        <f t="shared" si="12"/>
        <v>d</v>
      </c>
      <c r="G213" s="1">
        <f t="shared" si="13"/>
        <v>2</v>
      </c>
      <c r="H213">
        <f t="shared" si="14"/>
        <v>0</v>
      </c>
      <c r="I213" s="1" t="str">
        <f>VLOOKUP($B213, students, 3, FALSE)</f>
        <v>No</v>
      </c>
      <c r="J213" s="1" t="str">
        <f>VLOOKUP($B213, students, 4, FALSE)</f>
        <v>Yes</v>
      </c>
      <c r="K213" s="1" t="str">
        <f>VLOOKUP($B213, students, 5, FALSE)</f>
        <v>Female</v>
      </c>
      <c r="L213" s="1" t="str">
        <f>VLOOKUP($B213, students, 6, FALSE)</f>
        <v>African American</v>
      </c>
      <c r="M213" s="1" t="str">
        <f>VLOOKUP($B213, students, 7, FALSE)</f>
        <v>Yes</v>
      </c>
      <c r="N213" t="s">
        <v>33</v>
      </c>
      <c r="O213" t="s">
        <v>21</v>
      </c>
    </row>
    <row r="214" spans="1:15">
      <c r="A214" t="str">
        <f t="shared" si="15"/>
        <v>Unit 7 Test4</v>
      </c>
      <c r="B214" s="2" t="s">
        <v>56</v>
      </c>
      <c r="C214" s="2" t="s">
        <v>80</v>
      </c>
      <c r="D214" s="2">
        <v>4</v>
      </c>
      <c r="E214" s="1" t="str">
        <f>HLOOKUP(B214, test7, 5, FALSE)</f>
        <v>a</v>
      </c>
      <c r="F214" s="1" t="str">
        <f t="shared" si="12"/>
        <v>a</v>
      </c>
      <c r="G214" s="1">
        <f t="shared" si="13"/>
        <v>2</v>
      </c>
      <c r="H214">
        <f t="shared" si="14"/>
        <v>2</v>
      </c>
      <c r="I214" s="1" t="str">
        <f>VLOOKUP($B214, students, 3, FALSE)</f>
        <v>No</v>
      </c>
      <c r="J214" s="1" t="str">
        <f>VLOOKUP($B214, students, 4, FALSE)</f>
        <v>Yes</v>
      </c>
      <c r="K214" s="1" t="str">
        <f>VLOOKUP($B214, students, 5, FALSE)</f>
        <v>Female</v>
      </c>
      <c r="L214" s="1" t="str">
        <f>VLOOKUP($B214, students, 6, FALSE)</f>
        <v>African American</v>
      </c>
      <c r="M214" s="1" t="str">
        <f>VLOOKUP($B214, students, 7, FALSE)</f>
        <v>Yes</v>
      </c>
      <c r="N214" t="s">
        <v>31</v>
      </c>
      <c r="O214" t="s">
        <v>22</v>
      </c>
    </row>
    <row r="215" spans="1:15">
      <c r="A215" t="str">
        <f t="shared" si="15"/>
        <v>Unit 7 Test5</v>
      </c>
      <c r="B215" s="2" t="s">
        <v>56</v>
      </c>
      <c r="C215" s="2" t="s">
        <v>80</v>
      </c>
      <c r="D215" s="2">
        <v>5</v>
      </c>
      <c r="E215" s="1" t="str">
        <f>HLOOKUP(B215, test7, 6, FALSE)</f>
        <v>d</v>
      </c>
      <c r="F215" s="1" t="str">
        <f t="shared" si="12"/>
        <v>b</v>
      </c>
      <c r="G215" s="1">
        <f t="shared" si="13"/>
        <v>2</v>
      </c>
      <c r="H215">
        <f t="shared" si="14"/>
        <v>0</v>
      </c>
      <c r="I215" s="1" t="str">
        <f>VLOOKUP($B215, students, 3, FALSE)</f>
        <v>No</v>
      </c>
      <c r="J215" s="1" t="str">
        <f>VLOOKUP($B215, students, 4, FALSE)</f>
        <v>Yes</v>
      </c>
      <c r="K215" s="1" t="str">
        <f>VLOOKUP($B215, students, 5, FALSE)</f>
        <v>Female</v>
      </c>
      <c r="L215" s="1" t="str">
        <f>VLOOKUP($B215, students, 6, FALSE)</f>
        <v>African American</v>
      </c>
      <c r="M215" s="1" t="str">
        <f>VLOOKUP($B215, students, 7, FALSE)</f>
        <v>Yes</v>
      </c>
      <c r="N215" t="s">
        <v>31</v>
      </c>
      <c r="O215" t="s">
        <v>23</v>
      </c>
    </row>
    <row r="216" spans="1:15">
      <c r="A216" t="str">
        <f t="shared" si="15"/>
        <v>Unit 7 Test6</v>
      </c>
      <c r="B216" s="2" t="s">
        <v>56</v>
      </c>
      <c r="C216" s="2" t="s">
        <v>80</v>
      </c>
      <c r="D216" s="2">
        <v>6</v>
      </c>
      <c r="E216" s="1" t="b">
        <f>HLOOKUP(B216, test7, 7, FALSE)</f>
        <v>1</v>
      </c>
      <c r="F216" s="1" t="b">
        <f t="shared" si="12"/>
        <v>1</v>
      </c>
      <c r="G216" s="1">
        <f t="shared" si="13"/>
        <v>1</v>
      </c>
      <c r="H216">
        <f t="shared" si="14"/>
        <v>1</v>
      </c>
      <c r="I216" s="1" t="str">
        <f>VLOOKUP($B216, students, 3, FALSE)</f>
        <v>No</v>
      </c>
      <c r="J216" s="1" t="str">
        <f>VLOOKUP($B216, students, 4, FALSE)</f>
        <v>Yes</v>
      </c>
      <c r="K216" s="1" t="str">
        <f>VLOOKUP($B216, students, 5, FALSE)</f>
        <v>Female</v>
      </c>
      <c r="L216" s="1" t="str">
        <f>VLOOKUP($B216, students, 6, FALSE)</f>
        <v>African American</v>
      </c>
      <c r="M216" s="1" t="str">
        <f>VLOOKUP($B216, students, 7, FALSE)</f>
        <v>Yes</v>
      </c>
      <c r="N216" t="s">
        <v>31</v>
      </c>
      <c r="O216" t="s">
        <v>24</v>
      </c>
    </row>
    <row r="217" spans="1:15">
      <c r="A217" t="str">
        <f t="shared" si="15"/>
        <v>Unit 7 Test6b</v>
      </c>
      <c r="B217" s="2" t="s">
        <v>56</v>
      </c>
      <c r="C217" s="2" t="s">
        <v>80</v>
      </c>
      <c r="D217" s="2" t="s">
        <v>14</v>
      </c>
      <c r="E217" s="1">
        <f>HLOOKUP(B217, test7, 8, FALSE)</f>
        <v>1</v>
      </c>
      <c r="F217" s="1">
        <f t="shared" si="12"/>
        <v>1</v>
      </c>
      <c r="G217" s="1">
        <f t="shared" si="13"/>
        <v>1</v>
      </c>
      <c r="H217">
        <f t="shared" si="14"/>
        <v>1</v>
      </c>
      <c r="I217" s="1" t="str">
        <f>VLOOKUP($B217, students, 3, FALSE)</f>
        <v>No</v>
      </c>
      <c r="J217" s="1" t="str">
        <f>VLOOKUP($B217, students, 4, FALSE)</f>
        <v>Yes</v>
      </c>
      <c r="K217" s="1" t="str">
        <f>VLOOKUP($B217, students, 5, FALSE)</f>
        <v>Female</v>
      </c>
      <c r="L217" s="1" t="str">
        <f>VLOOKUP($B217, students, 6, FALSE)</f>
        <v>African American</v>
      </c>
      <c r="M217" s="1" t="str">
        <f>VLOOKUP($B217, students, 7, FALSE)</f>
        <v>Yes</v>
      </c>
      <c r="N217" t="s">
        <v>31</v>
      </c>
      <c r="O217" t="s">
        <v>24</v>
      </c>
    </row>
    <row r="218" spans="1:15">
      <c r="A218" t="str">
        <f t="shared" si="15"/>
        <v>Unit 7 Test7</v>
      </c>
      <c r="B218" s="2" t="s">
        <v>56</v>
      </c>
      <c r="C218" s="2" t="s">
        <v>80</v>
      </c>
      <c r="D218" s="2">
        <v>7</v>
      </c>
      <c r="E218" s="1" t="b">
        <f>HLOOKUP(B218, test7, 9, FALSE)</f>
        <v>1</v>
      </c>
      <c r="F218" s="1" t="b">
        <f t="shared" si="12"/>
        <v>0</v>
      </c>
      <c r="G218" s="1">
        <f t="shared" si="13"/>
        <v>1</v>
      </c>
      <c r="H218">
        <f t="shared" si="14"/>
        <v>0</v>
      </c>
      <c r="I218" s="1" t="str">
        <f>VLOOKUP($B218, students, 3, FALSE)</f>
        <v>No</v>
      </c>
      <c r="J218" s="1" t="str">
        <f>VLOOKUP($B218, students, 4, FALSE)</f>
        <v>Yes</v>
      </c>
      <c r="K218" s="1" t="str">
        <f>VLOOKUP($B218, students, 5, FALSE)</f>
        <v>Female</v>
      </c>
      <c r="L218" s="1" t="str">
        <f>VLOOKUP($B218, students, 6, FALSE)</f>
        <v>African American</v>
      </c>
      <c r="M218" s="1" t="str">
        <f>VLOOKUP($B218, students, 7, FALSE)</f>
        <v>Yes</v>
      </c>
      <c r="N218" t="s">
        <v>32</v>
      </c>
      <c r="O218" t="s">
        <v>20</v>
      </c>
    </row>
    <row r="219" spans="1:15">
      <c r="A219" t="str">
        <f t="shared" si="15"/>
        <v>Unit 7 Test7b</v>
      </c>
      <c r="B219" s="2" t="s">
        <v>56</v>
      </c>
      <c r="C219" s="2" t="s">
        <v>80</v>
      </c>
      <c r="D219" s="2" t="s">
        <v>15</v>
      </c>
      <c r="E219" s="1">
        <f>HLOOKUP(B219, test7, 10, FALSE)</f>
        <v>0</v>
      </c>
      <c r="F219" s="1">
        <f t="shared" si="12"/>
        <v>0</v>
      </c>
      <c r="G219" s="1">
        <f t="shared" si="13"/>
        <v>1</v>
      </c>
      <c r="H219">
        <f t="shared" si="14"/>
        <v>0</v>
      </c>
      <c r="I219" s="1" t="str">
        <f>VLOOKUP($B219, students, 3, FALSE)</f>
        <v>No</v>
      </c>
      <c r="J219" s="1" t="str">
        <f>VLOOKUP($B219, students, 4, FALSE)</f>
        <v>Yes</v>
      </c>
      <c r="K219" s="1" t="str">
        <f>VLOOKUP($B219, students, 5, FALSE)</f>
        <v>Female</v>
      </c>
      <c r="L219" s="1" t="str">
        <f>VLOOKUP($B219, students, 6, FALSE)</f>
        <v>African American</v>
      </c>
      <c r="M219" s="1" t="str">
        <f>VLOOKUP($B219, students, 7, FALSE)</f>
        <v>Yes</v>
      </c>
      <c r="N219" t="s">
        <v>34</v>
      </c>
      <c r="O219" t="s">
        <v>29</v>
      </c>
    </row>
    <row r="220" spans="1:15">
      <c r="A220" t="str">
        <f t="shared" si="15"/>
        <v>Unit 7 Test8</v>
      </c>
      <c r="B220" s="2" t="s">
        <v>56</v>
      </c>
      <c r="C220" s="2" t="s">
        <v>80</v>
      </c>
      <c r="D220" s="2">
        <v>8</v>
      </c>
      <c r="E220" s="1">
        <f>HLOOKUP(B220, test7, 11, FALSE)</f>
        <v>4</v>
      </c>
      <c r="F220" s="1">
        <f t="shared" si="12"/>
        <v>4</v>
      </c>
      <c r="G220" s="1">
        <f t="shared" si="13"/>
        <v>4</v>
      </c>
      <c r="H220">
        <f t="shared" si="14"/>
        <v>4</v>
      </c>
      <c r="I220" s="1" t="str">
        <f>VLOOKUP($B220, students, 3, FALSE)</f>
        <v>No</v>
      </c>
      <c r="J220" s="1" t="str">
        <f>VLOOKUP($B220, students, 4, FALSE)</f>
        <v>Yes</v>
      </c>
      <c r="K220" s="1" t="str">
        <f>VLOOKUP($B220, students, 5, FALSE)</f>
        <v>Female</v>
      </c>
      <c r="L220" s="1" t="str">
        <f>VLOOKUP($B220, students, 6, FALSE)</f>
        <v>African American</v>
      </c>
      <c r="M220" s="1" t="str">
        <f>VLOOKUP($B220, students, 7, FALSE)</f>
        <v>Yes</v>
      </c>
      <c r="N220" t="s">
        <v>34</v>
      </c>
      <c r="O220" t="s">
        <v>29</v>
      </c>
    </row>
    <row r="221" spans="1:15">
      <c r="A221" t="str">
        <f t="shared" si="15"/>
        <v>Unit 7 Test9a</v>
      </c>
      <c r="B221" s="2" t="s">
        <v>56</v>
      </c>
      <c r="C221" s="2" t="s">
        <v>80</v>
      </c>
      <c r="D221" s="2" t="s">
        <v>2</v>
      </c>
      <c r="E221" s="1" t="str">
        <f>HLOOKUP(B221, test7, 12, FALSE)</f>
        <v>a</v>
      </c>
      <c r="F221" s="1" t="str">
        <f t="shared" si="12"/>
        <v>a</v>
      </c>
      <c r="G221" s="1">
        <f t="shared" si="13"/>
        <v>2</v>
      </c>
      <c r="H221">
        <f t="shared" si="14"/>
        <v>4</v>
      </c>
      <c r="I221" s="1" t="str">
        <f>VLOOKUP($B221, students, 3, FALSE)</f>
        <v>No</v>
      </c>
      <c r="J221" s="1" t="str">
        <f>VLOOKUP($B221, students, 4, FALSE)</f>
        <v>Yes</v>
      </c>
      <c r="K221" s="1" t="str">
        <f>VLOOKUP($B221, students, 5, FALSE)</f>
        <v>Female</v>
      </c>
      <c r="L221" s="1" t="str">
        <f>VLOOKUP($B221, students, 6, FALSE)</f>
        <v>African American</v>
      </c>
      <c r="M221" s="1" t="str">
        <f>VLOOKUP($B221, students, 7, FALSE)</f>
        <v>Yes</v>
      </c>
      <c r="N221" t="s">
        <v>34</v>
      </c>
      <c r="O221" t="s">
        <v>29</v>
      </c>
    </row>
    <row r="222" spans="1:15">
      <c r="A222" t="str">
        <f t="shared" si="15"/>
        <v>Unit 7 Test9b</v>
      </c>
      <c r="B222" s="2" t="s">
        <v>56</v>
      </c>
      <c r="C222" s="2" t="s">
        <v>80</v>
      </c>
      <c r="D222" s="2" t="s">
        <v>3</v>
      </c>
      <c r="E222" s="1">
        <f>HLOOKUP(B222, test7, 13, FALSE)</f>
        <v>4</v>
      </c>
      <c r="F222" s="1">
        <f t="shared" si="12"/>
        <v>4</v>
      </c>
      <c r="G222" s="1">
        <f t="shared" si="13"/>
        <v>4</v>
      </c>
      <c r="H222">
        <f t="shared" si="14"/>
        <v>4</v>
      </c>
      <c r="I222" s="1" t="str">
        <f>VLOOKUP($B222, students, 3, FALSE)</f>
        <v>No</v>
      </c>
      <c r="J222" s="1" t="str">
        <f>VLOOKUP($B222, students, 4, FALSE)</f>
        <v>Yes</v>
      </c>
      <c r="K222" s="1" t="str">
        <f>VLOOKUP($B222, students, 5, FALSE)</f>
        <v>Female</v>
      </c>
      <c r="L222" s="1" t="str">
        <f>VLOOKUP($B222, students, 6, FALSE)</f>
        <v>African American</v>
      </c>
      <c r="M222" s="1" t="str">
        <f>VLOOKUP($B222, students, 7, FALSE)</f>
        <v>Yes</v>
      </c>
      <c r="N222" t="s">
        <v>34</v>
      </c>
      <c r="O222" t="s">
        <v>29</v>
      </c>
    </row>
    <row r="223" spans="1:15">
      <c r="A223" t="str">
        <f t="shared" si="15"/>
        <v>Unit 7 Test10</v>
      </c>
      <c r="B223" s="2" t="s">
        <v>56</v>
      </c>
      <c r="C223" s="2" t="s">
        <v>80</v>
      </c>
      <c r="D223" s="2">
        <v>10</v>
      </c>
      <c r="E223" s="1">
        <f>HLOOKUP(B223, test7, 14, FALSE)</f>
        <v>2</v>
      </c>
      <c r="F223" s="1">
        <f t="shared" si="12"/>
        <v>2</v>
      </c>
      <c r="G223" s="1">
        <f t="shared" si="13"/>
        <v>4</v>
      </c>
      <c r="H223">
        <f t="shared" si="14"/>
        <v>2</v>
      </c>
      <c r="I223" s="1" t="str">
        <f>VLOOKUP($B223, students, 3, FALSE)</f>
        <v>No</v>
      </c>
      <c r="J223" s="1" t="str">
        <f>VLOOKUP($B223, students, 4, FALSE)</f>
        <v>Yes</v>
      </c>
      <c r="K223" s="1" t="str">
        <f>VLOOKUP($B223, students, 5, FALSE)</f>
        <v>Female</v>
      </c>
      <c r="L223" s="1" t="str">
        <f>VLOOKUP($B223, students, 6, FALSE)</f>
        <v>African American</v>
      </c>
      <c r="M223" s="1" t="str">
        <f>VLOOKUP($B223, students, 7, FALSE)</f>
        <v>Yes</v>
      </c>
      <c r="N223" t="s">
        <v>31</v>
      </c>
      <c r="O223" t="s">
        <v>24</v>
      </c>
    </row>
    <row r="224" spans="1:15">
      <c r="A224" t="str">
        <f t="shared" si="15"/>
        <v>Unit 7 Test11</v>
      </c>
      <c r="B224" s="2" t="s">
        <v>56</v>
      </c>
      <c r="C224" s="2" t="s">
        <v>80</v>
      </c>
      <c r="D224" s="2">
        <v>11</v>
      </c>
      <c r="E224" s="1">
        <f>HLOOKUP(B224, test7, 15, FALSE)</f>
        <v>2</v>
      </c>
      <c r="F224" s="1">
        <f t="shared" si="12"/>
        <v>2</v>
      </c>
      <c r="G224" s="1">
        <f t="shared" si="13"/>
        <v>4</v>
      </c>
      <c r="H224">
        <f t="shared" si="14"/>
        <v>2</v>
      </c>
      <c r="I224" s="1" t="str">
        <f>VLOOKUP($B224, students, 3, FALSE)</f>
        <v>No</v>
      </c>
      <c r="J224" s="1" t="str">
        <f>VLOOKUP($B224, students, 4, FALSE)</f>
        <v>Yes</v>
      </c>
      <c r="K224" s="1" t="str">
        <f>VLOOKUP($B224, students, 5, FALSE)</f>
        <v>Female</v>
      </c>
      <c r="L224" s="1" t="str">
        <f>VLOOKUP($B224, students, 6, FALSE)</f>
        <v>African American</v>
      </c>
      <c r="M224" s="1" t="str">
        <f>VLOOKUP($B224, students, 7, FALSE)</f>
        <v>Yes</v>
      </c>
      <c r="N224" t="s">
        <v>32</v>
      </c>
      <c r="O224" t="s">
        <v>20</v>
      </c>
    </row>
    <row r="225" spans="1:15">
      <c r="A225" t="str">
        <f t="shared" si="15"/>
        <v>Unit 7 Test12a</v>
      </c>
      <c r="B225" s="2" t="s">
        <v>56</v>
      </c>
      <c r="C225" s="2" t="s">
        <v>80</v>
      </c>
      <c r="D225" s="2" t="s">
        <v>4</v>
      </c>
      <c r="E225" s="1">
        <f>HLOOKUP(B225, test7, 16, FALSE)</f>
        <v>4</v>
      </c>
      <c r="F225" s="1">
        <f t="shared" si="12"/>
        <v>4</v>
      </c>
      <c r="G225" s="1">
        <f t="shared" si="13"/>
        <v>4</v>
      </c>
      <c r="H225">
        <f t="shared" si="14"/>
        <v>4</v>
      </c>
      <c r="I225" s="1" t="str">
        <f>VLOOKUP($B225, students, 3, FALSE)</f>
        <v>No</v>
      </c>
      <c r="J225" s="1" t="str">
        <f>VLOOKUP($B225, students, 4, FALSE)</f>
        <v>Yes</v>
      </c>
      <c r="K225" s="1" t="str">
        <f>VLOOKUP($B225, students, 5, FALSE)</f>
        <v>Female</v>
      </c>
      <c r="L225" s="1" t="str">
        <f>VLOOKUP($B225, students, 6, FALSE)</f>
        <v>African American</v>
      </c>
      <c r="M225" s="1" t="str">
        <f>VLOOKUP($B225, students, 7, FALSE)</f>
        <v>Yes</v>
      </c>
      <c r="N225" t="s">
        <v>32</v>
      </c>
      <c r="O225" t="s">
        <v>20</v>
      </c>
    </row>
    <row r="226" spans="1:15">
      <c r="A226" t="str">
        <f t="shared" si="15"/>
        <v>Unit 7 Test12b</v>
      </c>
      <c r="B226" s="2" t="s">
        <v>56</v>
      </c>
      <c r="C226" s="2" t="s">
        <v>80</v>
      </c>
      <c r="D226" s="2" t="s">
        <v>5</v>
      </c>
      <c r="E226" s="1">
        <f>HLOOKUP(B226, test7, 17, FALSE)</f>
        <v>2</v>
      </c>
      <c r="F226" s="1">
        <f t="shared" si="12"/>
        <v>2</v>
      </c>
      <c r="G226" s="1">
        <f t="shared" si="13"/>
        <v>2</v>
      </c>
      <c r="H226">
        <f t="shared" si="14"/>
        <v>2</v>
      </c>
      <c r="I226" s="1" t="str">
        <f>VLOOKUP($B226, students, 3, FALSE)</f>
        <v>No</v>
      </c>
      <c r="J226" s="1" t="str">
        <f>VLOOKUP($B226, students, 4, FALSE)</f>
        <v>Yes</v>
      </c>
      <c r="K226" s="1" t="str">
        <f>VLOOKUP($B226, students, 5, FALSE)</f>
        <v>Female</v>
      </c>
      <c r="L226" s="1" t="str">
        <f>VLOOKUP($B226, students, 6, FALSE)</f>
        <v>African American</v>
      </c>
      <c r="M226" s="1" t="str">
        <f>VLOOKUP($B226, students, 7, FALSE)</f>
        <v>Yes</v>
      </c>
      <c r="N226" t="s">
        <v>33</v>
      </c>
      <c r="O226" t="s">
        <v>19</v>
      </c>
    </row>
    <row r="227" spans="1:15">
      <c r="A227" t="str">
        <f t="shared" si="15"/>
        <v>Unit 7 Test12c</v>
      </c>
      <c r="B227" s="2" t="s">
        <v>56</v>
      </c>
      <c r="C227" s="2" t="s">
        <v>80</v>
      </c>
      <c r="D227" s="2" t="s">
        <v>6</v>
      </c>
      <c r="E227" s="1">
        <f>HLOOKUP(B227, test7, 18, FALSE)</f>
        <v>4</v>
      </c>
      <c r="F227" s="1">
        <f t="shared" si="12"/>
        <v>4</v>
      </c>
      <c r="G227" s="1">
        <f t="shared" si="13"/>
        <v>4</v>
      </c>
      <c r="H227">
        <f t="shared" si="14"/>
        <v>4</v>
      </c>
      <c r="I227" s="1" t="str">
        <f>VLOOKUP($B227, students, 3, FALSE)</f>
        <v>No</v>
      </c>
      <c r="J227" s="1" t="str">
        <f>VLOOKUP($B227, students, 4, FALSE)</f>
        <v>Yes</v>
      </c>
      <c r="K227" s="1" t="str">
        <f>VLOOKUP($B227, students, 5, FALSE)</f>
        <v>Female</v>
      </c>
      <c r="L227" s="1" t="str">
        <f>VLOOKUP($B227, students, 6, FALSE)</f>
        <v>African American</v>
      </c>
      <c r="M227" s="1" t="str">
        <f>VLOOKUP($B227, students, 7, FALSE)</f>
        <v>Yes</v>
      </c>
      <c r="N227" t="s">
        <v>31</v>
      </c>
      <c r="O227" t="s">
        <v>22</v>
      </c>
    </row>
    <row r="228" spans="1:15">
      <c r="A228" t="str">
        <f t="shared" si="15"/>
        <v>Unit 7 Test13a</v>
      </c>
      <c r="B228" s="2" t="s">
        <v>56</v>
      </c>
      <c r="C228" s="2" t="s">
        <v>80</v>
      </c>
      <c r="D228" s="2" t="s">
        <v>7</v>
      </c>
      <c r="E228" s="1">
        <f>HLOOKUP(B228, test7, 19, FALSE)</f>
        <v>3</v>
      </c>
      <c r="F228" s="1">
        <f t="shared" si="12"/>
        <v>3</v>
      </c>
      <c r="G228" s="1">
        <f t="shared" si="13"/>
        <v>4</v>
      </c>
      <c r="H228">
        <f t="shared" si="14"/>
        <v>3</v>
      </c>
      <c r="I228" s="1" t="str">
        <f>VLOOKUP($B228, students, 3, FALSE)</f>
        <v>No</v>
      </c>
      <c r="J228" s="1" t="str">
        <f>VLOOKUP($B228, students, 4, FALSE)</f>
        <v>Yes</v>
      </c>
      <c r="K228" s="1" t="str">
        <f>VLOOKUP($B228, students, 5, FALSE)</f>
        <v>Female</v>
      </c>
      <c r="L228" s="1" t="str">
        <f>VLOOKUP($B228, students, 6, FALSE)</f>
        <v>African American</v>
      </c>
      <c r="M228" s="1" t="str">
        <f>VLOOKUP($B228, students, 7, FALSE)</f>
        <v>Yes</v>
      </c>
      <c r="N228" t="s">
        <v>31</v>
      </c>
      <c r="O228" t="s">
        <v>22</v>
      </c>
    </row>
    <row r="229" spans="1:15">
      <c r="A229" t="str">
        <f t="shared" si="15"/>
        <v>Unit 7 Test13b</v>
      </c>
      <c r="B229" s="2" t="s">
        <v>56</v>
      </c>
      <c r="C229" s="2" t="s">
        <v>80</v>
      </c>
      <c r="D229" s="2" t="s">
        <v>8</v>
      </c>
      <c r="E229" s="1">
        <f>HLOOKUP(B229, test7, 20, FALSE)</f>
        <v>2</v>
      </c>
      <c r="F229" s="1">
        <f t="shared" si="12"/>
        <v>2</v>
      </c>
      <c r="G229" s="1">
        <f t="shared" si="13"/>
        <v>4</v>
      </c>
      <c r="H229">
        <f t="shared" si="14"/>
        <v>2</v>
      </c>
      <c r="I229" s="1" t="str">
        <f>VLOOKUP($B229, students, 3, FALSE)</f>
        <v>No</v>
      </c>
      <c r="J229" s="1" t="str">
        <f>VLOOKUP($B229, students, 4, FALSE)</f>
        <v>Yes</v>
      </c>
      <c r="K229" s="1" t="str">
        <f>VLOOKUP($B229, students, 5, FALSE)</f>
        <v>Female</v>
      </c>
      <c r="L229" s="1" t="str">
        <f>VLOOKUP($B229, students, 6, FALSE)</f>
        <v>African American</v>
      </c>
      <c r="M229" s="1" t="str">
        <f>VLOOKUP($B229, students, 7, FALSE)</f>
        <v>Yes</v>
      </c>
      <c r="N229" t="s">
        <v>31</v>
      </c>
      <c r="O229" t="s">
        <v>23</v>
      </c>
    </row>
    <row r="230" spans="1:15">
      <c r="A230" t="str">
        <f t="shared" si="15"/>
        <v>Unit 7 Test1</v>
      </c>
      <c r="B230" s="2" t="s">
        <v>57</v>
      </c>
      <c r="C230" s="2" t="s">
        <v>80</v>
      </c>
      <c r="D230" s="2">
        <v>1</v>
      </c>
      <c r="E230" s="1" t="str">
        <f>HLOOKUP(B230, test7, 2, FALSE)</f>
        <v>c</v>
      </c>
      <c r="F230" s="1" t="str">
        <f t="shared" si="12"/>
        <v>c</v>
      </c>
      <c r="G230" s="1">
        <f t="shared" si="13"/>
        <v>2</v>
      </c>
      <c r="H230">
        <f t="shared" si="14"/>
        <v>2</v>
      </c>
      <c r="I230" s="1" t="str">
        <f>VLOOKUP($B230, students, 3, FALSE)</f>
        <v>Yes</v>
      </c>
      <c r="J230" s="1" t="str">
        <f>VLOOKUP($B230, students, 4, FALSE)</f>
        <v>Yes</v>
      </c>
      <c r="K230" s="1" t="str">
        <f>VLOOKUP($B230, students, 5, FALSE)</f>
        <v>Female</v>
      </c>
      <c r="L230" s="1" t="str">
        <f>VLOOKUP($B230, students, 6, FALSE)</f>
        <v>Asian</v>
      </c>
      <c r="M230" s="1" t="str">
        <f>VLOOKUP($B230, students, 7, FALSE)</f>
        <v>No</v>
      </c>
      <c r="N230" t="s">
        <v>33</v>
      </c>
      <c r="O230" t="s">
        <v>19</v>
      </c>
    </row>
    <row r="231" spans="1:15">
      <c r="A231" t="str">
        <f t="shared" si="15"/>
        <v>Unit 7 Test2</v>
      </c>
      <c r="B231" s="2" t="s">
        <v>57</v>
      </c>
      <c r="C231" s="2" t="s">
        <v>80</v>
      </c>
      <c r="D231" s="2">
        <v>2</v>
      </c>
      <c r="E231" s="1" t="str">
        <f>HLOOKUP(B231, test7, 3, FALSE)</f>
        <v>a</v>
      </c>
      <c r="F231" s="1" t="str">
        <f t="shared" si="12"/>
        <v>b</v>
      </c>
      <c r="G231" s="1">
        <f t="shared" si="13"/>
        <v>2</v>
      </c>
      <c r="H231">
        <f t="shared" si="14"/>
        <v>0</v>
      </c>
      <c r="I231" s="1" t="str">
        <f>VLOOKUP($B231, students, 3, FALSE)</f>
        <v>Yes</v>
      </c>
      <c r="J231" s="1" t="str">
        <f>VLOOKUP($B231, students, 4, FALSE)</f>
        <v>Yes</v>
      </c>
      <c r="K231" s="1" t="str">
        <f>VLOOKUP($B231, students, 5, FALSE)</f>
        <v>Female</v>
      </c>
      <c r="L231" s="1" t="str">
        <f>VLOOKUP($B231, students, 6, FALSE)</f>
        <v>Asian</v>
      </c>
      <c r="M231" s="1" t="str">
        <f>VLOOKUP($B231, students, 7, FALSE)</f>
        <v>No</v>
      </c>
      <c r="N231" t="s">
        <v>32</v>
      </c>
      <c r="O231" t="s">
        <v>20</v>
      </c>
    </row>
    <row r="232" spans="1:15">
      <c r="A232" t="str">
        <f t="shared" si="15"/>
        <v>Unit 7 Test3</v>
      </c>
      <c r="B232" s="2" t="s">
        <v>57</v>
      </c>
      <c r="C232" s="2" t="s">
        <v>80</v>
      </c>
      <c r="D232" s="2">
        <v>3</v>
      </c>
      <c r="E232" s="1" t="str">
        <f>HLOOKUP(B232, test7, 4, FALSE)</f>
        <v>a</v>
      </c>
      <c r="F232" s="1" t="str">
        <f t="shared" si="12"/>
        <v>d</v>
      </c>
      <c r="G232" s="1">
        <f t="shared" si="13"/>
        <v>2</v>
      </c>
      <c r="H232">
        <f t="shared" si="14"/>
        <v>0</v>
      </c>
      <c r="I232" s="1" t="str">
        <f>VLOOKUP($B232, students, 3, FALSE)</f>
        <v>Yes</v>
      </c>
      <c r="J232" s="1" t="str">
        <f>VLOOKUP($B232, students, 4, FALSE)</f>
        <v>Yes</v>
      </c>
      <c r="K232" s="1" t="str">
        <f>VLOOKUP($B232, students, 5, FALSE)</f>
        <v>Female</v>
      </c>
      <c r="L232" s="1" t="str">
        <f>VLOOKUP($B232, students, 6, FALSE)</f>
        <v>Asian</v>
      </c>
      <c r="M232" s="1" t="str">
        <f>VLOOKUP($B232, students, 7, FALSE)</f>
        <v>No</v>
      </c>
      <c r="N232" t="s">
        <v>33</v>
      </c>
      <c r="O232" t="s">
        <v>21</v>
      </c>
    </row>
    <row r="233" spans="1:15">
      <c r="A233" t="str">
        <f t="shared" si="15"/>
        <v>Unit 7 Test4</v>
      </c>
      <c r="B233" s="2" t="s">
        <v>57</v>
      </c>
      <c r="C233" s="2" t="s">
        <v>80</v>
      </c>
      <c r="D233" s="2">
        <v>4</v>
      </c>
      <c r="E233" s="1" t="str">
        <f>HLOOKUP(B233, test7, 5, FALSE)</f>
        <v>a</v>
      </c>
      <c r="F233" s="1" t="str">
        <f t="shared" si="12"/>
        <v>a</v>
      </c>
      <c r="G233" s="1">
        <f t="shared" si="13"/>
        <v>2</v>
      </c>
      <c r="H233">
        <f t="shared" si="14"/>
        <v>2</v>
      </c>
      <c r="I233" s="1" t="str">
        <f>VLOOKUP($B233, students, 3, FALSE)</f>
        <v>Yes</v>
      </c>
      <c r="J233" s="1" t="str">
        <f>VLOOKUP($B233, students, 4, FALSE)</f>
        <v>Yes</v>
      </c>
      <c r="K233" s="1" t="str">
        <f>VLOOKUP($B233, students, 5, FALSE)</f>
        <v>Female</v>
      </c>
      <c r="L233" s="1" t="str">
        <f>VLOOKUP($B233, students, 6, FALSE)</f>
        <v>Asian</v>
      </c>
      <c r="M233" s="1" t="str">
        <f>VLOOKUP($B233, students, 7, FALSE)</f>
        <v>No</v>
      </c>
      <c r="N233" t="s">
        <v>31</v>
      </c>
      <c r="O233" t="s">
        <v>22</v>
      </c>
    </row>
    <row r="234" spans="1:15">
      <c r="A234" t="str">
        <f t="shared" si="15"/>
        <v>Unit 7 Test5</v>
      </c>
      <c r="B234" s="2" t="s">
        <v>57</v>
      </c>
      <c r="C234" s="2" t="s">
        <v>80</v>
      </c>
      <c r="D234" s="2">
        <v>5</v>
      </c>
      <c r="E234" s="1" t="str">
        <f>HLOOKUP(B234, test7, 6, FALSE)</f>
        <v>b</v>
      </c>
      <c r="F234" s="1" t="str">
        <f t="shared" si="12"/>
        <v>b</v>
      </c>
      <c r="G234" s="1">
        <f t="shared" si="13"/>
        <v>2</v>
      </c>
      <c r="H234">
        <f t="shared" si="14"/>
        <v>2</v>
      </c>
      <c r="I234" s="1" t="str">
        <f>VLOOKUP($B234, students, 3, FALSE)</f>
        <v>Yes</v>
      </c>
      <c r="J234" s="1" t="str">
        <f>VLOOKUP($B234, students, 4, FALSE)</f>
        <v>Yes</v>
      </c>
      <c r="K234" s="1" t="str">
        <f>VLOOKUP($B234, students, 5, FALSE)</f>
        <v>Female</v>
      </c>
      <c r="L234" s="1" t="str">
        <f>VLOOKUP($B234, students, 6, FALSE)</f>
        <v>Asian</v>
      </c>
      <c r="M234" s="1" t="str">
        <f>VLOOKUP($B234, students, 7, FALSE)</f>
        <v>No</v>
      </c>
      <c r="N234" t="s">
        <v>31</v>
      </c>
      <c r="O234" t="s">
        <v>23</v>
      </c>
    </row>
    <row r="235" spans="1:15">
      <c r="A235" t="str">
        <f t="shared" si="15"/>
        <v>Unit 7 Test6</v>
      </c>
      <c r="B235" s="2" t="s">
        <v>57</v>
      </c>
      <c r="C235" s="2" t="s">
        <v>80</v>
      </c>
      <c r="D235" s="2">
        <v>6</v>
      </c>
      <c r="E235" s="1" t="b">
        <f>HLOOKUP(B235, test7, 7, FALSE)</f>
        <v>1</v>
      </c>
      <c r="F235" s="1" t="b">
        <f t="shared" si="12"/>
        <v>1</v>
      </c>
      <c r="G235" s="1">
        <f t="shared" si="13"/>
        <v>1</v>
      </c>
      <c r="H235">
        <f t="shared" si="14"/>
        <v>1</v>
      </c>
      <c r="I235" s="1" t="str">
        <f>VLOOKUP($B235, students, 3, FALSE)</f>
        <v>Yes</v>
      </c>
      <c r="J235" s="1" t="str">
        <f>VLOOKUP($B235, students, 4, FALSE)</f>
        <v>Yes</v>
      </c>
      <c r="K235" s="1" t="str">
        <f>VLOOKUP($B235, students, 5, FALSE)</f>
        <v>Female</v>
      </c>
      <c r="L235" s="1" t="str">
        <f>VLOOKUP($B235, students, 6, FALSE)</f>
        <v>Asian</v>
      </c>
      <c r="M235" s="1" t="str">
        <f>VLOOKUP($B235, students, 7, FALSE)</f>
        <v>No</v>
      </c>
      <c r="N235" t="s">
        <v>31</v>
      </c>
      <c r="O235" t="s">
        <v>24</v>
      </c>
    </row>
    <row r="236" spans="1:15">
      <c r="A236" t="str">
        <f t="shared" si="15"/>
        <v>Unit 7 Test6b</v>
      </c>
      <c r="B236" s="2" t="s">
        <v>57</v>
      </c>
      <c r="C236" s="2" t="s">
        <v>80</v>
      </c>
      <c r="D236" s="2" t="s">
        <v>14</v>
      </c>
      <c r="E236" s="1">
        <f>HLOOKUP(B236, test7, 8, FALSE)</f>
        <v>1</v>
      </c>
      <c r="F236" s="1">
        <f t="shared" si="12"/>
        <v>1</v>
      </c>
      <c r="G236" s="1">
        <f t="shared" si="13"/>
        <v>1</v>
      </c>
      <c r="H236">
        <f t="shared" si="14"/>
        <v>1</v>
      </c>
      <c r="I236" s="1" t="str">
        <f>VLOOKUP($B236, students, 3, FALSE)</f>
        <v>Yes</v>
      </c>
      <c r="J236" s="1" t="str">
        <f>VLOOKUP($B236, students, 4, FALSE)</f>
        <v>Yes</v>
      </c>
      <c r="K236" s="1" t="str">
        <f>VLOOKUP($B236, students, 5, FALSE)</f>
        <v>Female</v>
      </c>
      <c r="L236" s="1" t="str">
        <f>VLOOKUP($B236, students, 6, FALSE)</f>
        <v>Asian</v>
      </c>
      <c r="M236" s="1" t="str">
        <f>VLOOKUP($B236, students, 7, FALSE)</f>
        <v>No</v>
      </c>
      <c r="N236" t="s">
        <v>31</v>
      </c>
      <c r="O236" t="s">
        <v>24</v>
      </c>
    </row>
    <row r="237" spans="1:15">
      <c r="A237" t="str">
        <f t="shared" si="15"/>
        <v>Unit 7 Test7</v>
      </c>
      <c r="B237" s="2" t="s">
        <v>57</v>
      </c>
      <c r="C237" s="2" t="s">
        <v>80</v>
      </c>
      <c r="D237" s="2">
        <v>7</v>
      </c>
      <c r="E237" s="1" t="b">
        <f>HLOOKUP(B237, test7, 9, FALSE)</f>
        <v>0</v>
      </c>
      <c r="F237" s="1" t="b">
        <f t="shared" si="12"/>
        <v>0</v>
      </c>
      <c r="G237" s="1">
        <f t="shared" si="13"/>
        <v>1</v>
      </c>
      <c r="H237">
        <f t="shared" si="14"/>
        <v>1</v>
      </c>
      <c r="I237" s="1" t="str">
        <f>VLOOKUP($B237, students, 3, FALSE)</f>
        <v>Yes</v>
      </c>
      <c r="J237" s="1" t="str">
        <f>VLOOKUP($B237, students, 4, FALSE)</f>
        <v>Yes</v>
      </c>
      <c r="K237" s="1" t="str">
        <f>VLOOKUP($B237, students, 5, FALSE)</f>
        <v>Female</v>
      </c>
      <c r="L237" s="1" t="str">
        <f>VLOOKUP($B237, students, 6, FALSE)</f>
        <v>Asian</v>
      </c>
      <c r="M237" s="1" t="str">
        <f>VLOOKUP($B237, students, 7, FALSE)</f>
        <v>No</v>
      </c>
      <c r="N237" t="s">
        <v>32</v>
      </c>
      <c r="O237" t="s">
        <v>20</v>
      </c>
    </row>
    <row r="238" spans="1:15">
      <c r="A238" t="str">
        <f t="shared" si="15"/>
        <v>Unit 7 Test7b</v>
      </c>
      <c r="B238" s="2" t="s">
        <v>57</v>
      </c>
      <c r="C238" s="2" t="s">
        <v>80</v>
      </c>
      <c r="D238" s="2" t="s">
        <v>15</v>
      </c>
      <c r="E238" s="1">
        <f>HLOOKUP(B238, test7, 10, FALSE)</f>
        <v>1</v>
      </c>
      <c r="F238" s="1">
        <f t="shared" si="12"/>
        <v>1</v>
      </c>
      <c r="G238" s="1">
        <f t="shared" si="13"/>
        <v>1</v>
      </c>
      <c r="H238">
        <f t="shared" si="14"/>
        <v>1</v>
      </c>
      <c r="I238" s="1" t="str">
        <f>VLOOKUP($B238, students, 3, FALSE)</f>
        <v>Yes</v>
      </c>
      <c r="J238" s="1" t="str">
        <f>VLOOKUP($B238, students, 4, FALSE)</f>
        <v>Yes</v>
      </c>
      <c r="K238" s="1" t="str">
        <f>VLOOKUP($B238, students, 5, FALSE)</f>
        <v>Female</v>
      </c>
      <c r="L238" s="1" t="str">
        <f>VLOOKUP($B238, students, 6, FALSE)</f>
        <v>Asian</v>
      </c>
      <c r="M238" s="1" t="str">
        <f>VLOOKUP($B238, students, 7, FALSE)</f>
        <v>No</v>
      </c>
      <c r="N238" t="s">
        <v>34</v>
      </c>
      <c r="O238" t="s">
        <v>29</v>
      </c>
    </row>
    <row r="239" spans="1:15">
      <c r="A239" t="str">
        <f t="shared" si="15"/>
        <v>Unit 7 Test8</v>
      </c>
      <c r="B239" s="2" t="s">
        <v>57</v>
      </c>
      <c r="C239" s="2" t="s">
        <v>80</v>
      </c>
      <c r="D239" s="2">
        <v>8</v>
      </c>
      <c r="E239" s="1">
        <f>HLOOKUP(B239, test7, 11, FALSE)</f>
        <v>3</v>
      </c>
      <c r="F239" s="1">
        <f t="shared" si="12"/>
        <v>3</v>
      </c>
      <c r="G239" s="1">
        <f t="shared" si="13"/>
        <v>4</v>
      </c>
      <c r="H239">
        <f t="shared" si="14"/>
        <v>3</v>
      </c>
      <c r="I239" s="1" t="str">
        <f>VLOOKUP($B239, students, 3, FALSE)</f>
        <v>Yes</v>
      </c>
      <c r="J239" s="1" t="str">
        <f>VLOOKUP($B239, students, 4, FALSE)</f>
        <v>Yes</v>
      </c>
      <c r="K239" s="1" t="str">
        <f>VLOOKUP($B239, students, 5, FALSE)</f>
        <v>Female</v>
      </c>
      <c r="L239" s="1" t="str">
        <f>VLOOKUP($B239, students, 6, FALSE)</f>
        <v>Asian</v>
      </c>
      <c r="M239" s="1" t="str">
        <f>VLOOKUP($B239, students, 7, FALSE)</f>
        <v>No</v>
      </c>
      <c r="N239" t="s">
        <v>34</v>
      </c>
      <c r="O239" t="s">
        <v>29</v>
      </c>
    </row>
    <row r="240" spans="1:15">
      <c r="A240" t="str">
        <f t="shared" si="15"/>
        <v>Unit 7 Test9a</v>
      </c>
      <c r="B240" s="2" t="s">
        <v>57</v>
      </c>
      <c r="C240" s="2" t="s">
        <v>80</v>
      </c>
      <c r="D240" s="2" t="s">
        <v>2</v>
      </c>
      <c r="E240" s="1" t="str">
        <f>HLOOKUP(B240, test7, 12, FALSE)</f>
        <v>a</v>
      </c>
      <c r="F240" s="1" t="str">
        <f t="shared" si="12"/>
        <v>a</v>
      </c>
      <c r="G240" s="1">
        <f t="shared" si="13"/>
        <v>2</v>
      </c>
      <c r="H240">
        <f t="shared" si="14"/>
        <v>4</v>
      </c>
      <c r="I240" s="1" t="str">
        <f>VLOOKUP($B240, students, 3, FALSE)</f>
        <v>Yes</v>
      </c>
      <c r="J240" s="1" t="str">
        <f>VLOOKUP($B240, students, 4, FALSE)</f>
        <v>Yes</v>
      </c>
      <c r="K240" s="1" t="str">
        <f>VLOOKUP($B240, students, 5, FALSE)</f>
        <v>Female</v>
      </c>
      <c r="L240" s="1" t="str">
        <f>VLOOKUP($B240, students, 6, FALSE)</f>
        <v>Asian</v>
      </c>
      <c r="M240" s="1" t="str">
        <f>VLOOKUP($B240, students, 7, FALSE)</f>
        <v>No</v>
      </c>
      <c r="N240" t="s">
        <v>34</v>
      </c>
      <c r="O240" t="s">
        <v>29</v>
      </c>
    </row>
    <row r="241" spans="1:15">
      <c r="A241" t="str">
        <f t="shared" si="15"/>
        <v>Unit 7 Test9b</v>
      </c>
      <c r="B241" s="2" t="s">
        <v>57</v>
      </c>
      <c r="C241" s="2" t="s">
        <v>80</v>
      </c>
      <c r="D241" s="2" t="s">
        <v>3</v>
      </c>
      <c r="E241" s="1">
        <f>HLOOKUP(B241, test7, 13, FALSE)</f>
        <v>4</v>
      </c>
      <c r="F241" s="1">
        <f t="shared" si="12"/>
        <v>4</v>
      </c>
      <c r="G241" s="1">
        <f t="shared" si="13"/>
        <v>4</v>
      </c>
      <c r="H241">
        <f t="shared" si="14"/>
        <v>4</v>
      </c>
      <c r="I241" s="1" t="str">
        <f>VLOOKUP($B241, students, 3, FALSE)</f>
        <v>Yes</v>
      </c>
      <c r="J241" s="1" t="str">
        <f>VLOOKUP($B241, students, 4, FALSE)</f>
        <v>Yes</v>
      </c>
      <c r="K241" s="1" t="str">
        <f>VLOOKUP($B241, students, 5, FALSE)</f>
        <v>Female</v>
      </c>
      <c r="L241" s="1" t="str">
        <f>VLOOKUP($B241, students, 6, FALSE)</f>
        <v>Asian</v>
      </c>
      <c r="M241" s="1" t="str">
        <f>VLOOKUP($B241, students, 7, FALSE)</f>
        <v>No</v>
      </c>
      <c r="N241" t="s">
        <v>34</v>
      </c>
      <c r="O241" t="s">
        <v>29</v>
      </c>
    </row>
    <row r="242" spans="1:15">
      <c r="A242" t="str">
        <f t="shared" si="15"/>
        <v>Unit 7 Test10</v>
      </c>
      <c r="B242" s="2" t="s">
        <v>57</v>
      </c>
      <c r="C242" s="2" t="s">
        <v>80</v>
      </c>
      <c r="D242" s="2">
        <v>10</v>
      </c>
      <c r="E242" s="1">
        <f>HLOOKUP(B242, test7, 14, FALSE)</f>
        <v>3</v>
      </c>
      <c r="F242" s="1">
        <f t="shared" si="12"/>
        <v>3</v>
      </c>
      <c r="G242" s="1">
        <f t="shared" si="13"/>
        <v>4</v>
      </c>
      <c r="H242">
        <f t="shared" si="14"/>
        <v>3</v>
      </c>
      <c r="I242" s="1" t="str">
        <f>VLOOKUP($B242, students, 3, FALSE)</f>
        <v>Yes</v>
      </c>
      <c r="J242" s="1" t="str">
        <f>VLOOKUP($B242, students, 4, FALSE)</f>
        <v>Yes</v>
      </c>
      <c r="K242" s="1" t="str">
        <f>VLOOKUP($B242, students, 5, FALSE)</f>
        <v>Female</v>
      </c>
      <c r="L242" s="1" t="str">
        <f>VLOOKUP($B242, students, 6, FALSE)</f>
        <v>Asian</v>
      </c>
      <c r="M242" s="1" t="str">
        <f>VLOOKUP($B242, students, 7, FALSE)</f>
        <v>No</v>
      </c>
      <c r="N242" t="s">
        <v>31</v>
      </c>
      <c r="O242" t="s">
        <v>24</v>
      </c>
    </row>
    <row r="243" spans="1:15">
      <c r="A243" t="str">
        <f t="shared" si="15"/>
        <v>Unit 7 Test11</v>
      </c>
      <c r="B243" s="2" t="s">
        <v>57</v>
      </c>
      <c r="C243" s="2" t="s">
        <v>80</v>
      </c>
      <c r="D243" s="2">
        <v>11</v>
      </c>
      <c r="E243" s="1">
        <f>HLOOKUP(B243, test7, 15, FALSE)</f>
        <v>2.5</v>
      </c>
      <c r="F243" s="1">
        <f t="shared" si="12"/>
        <v>2.5</v>
      </c>
      <c r="G243" s="1">
        <f t="shared" si="13"/>
        <v>4</v>
      </c>
      <c r="H243">
        <f t="shared" si="14"/>
        <v>2.5</v>
      </c>
      <c r="I243" s="1" t="str">
        <f>VLOOKUP($B243, students, 3, FALSE)</f>
        <v>Yes</v>
      </c>
      <c r="J243" s="1" t="str">
        <f>VLOOKUP($B243, students, 4, FALSE)</f>
        <v>Yes</v>
      </c>
      <c r="K243" s="1" t="str">
        <f>VLOOKUP($B243, students, 5, FALSE)</f>
        <v>Female</v>
      </c>
      <c r="L243" s="1" t="str">
        <f>VLOOKUP($B243, students, 6, FALSE)</f>
        <v>Asian</v>
      </c>
      <c r="M243" s="1" t="str">
        <f>VLOOKUP($B243, students, 7, FALSE)</f>
        <v>No</v>
      </c>
      <c r="N243" t="s">
        <v>32</v>
      </c>
      <c r="O243" t="s">
        <v>20</v>
      </c>
    </row>
    <row r="244" spans="1:15">
      <c r="A244" t="str">
        <f t="shared" si="15"/>
        <v>Unit 7 Test12a</v>
      </c>
      <c r="B244" s="2" t="s">
        <v>57</v>
      </c>
      <c r="C244" s="2" t="s">
        <v>80</v>
      </c>
      <c r="D244" s="2" t="s">
        <v>4</v>
      </c>
      <c r="E244" s="1">
        <f>HLOOKUP(B244, test7, 16, FALSE)</f>
        <v>4</v>
      </c>
      <c r="F244" s="1">
        <f t="shared" si="12"/>
        <v>4</v>
      </c>
      <c r="G244" s="1">
        <f t="shared" si="13"/>
        <v>4</v>
      </c>
      <c r="H244">
        <f t="shared" si="14"/>
        <v>4</v>
      </c>
      <c r="I244" s="1" t="str">
        <f>VLOOKUP($B244, students, 3, FALSE)</f>
        <v>Yes</v>
      </c>
      <c r="J244" s="1" t="str">
        <f>VLOOKUP($B244, students, 4, FALSE)</f>
        <v>Yes</v>
      </c>
      <c r="K244" s="1" t="str">
        <f>VLOOKUP($B244, students, 5, FALSE)</f>
        <v>Female</v>
      </c>
      <c r="L244" s="1" t="str">
        <f>VLOOKUP($B244, students, 6, FALSE)</f>
        <v>Asian</v>
      </c>
      <c r="M244" s="1" t="str">
        <f>VLOOKUP($B244, students, 7, FALSE)</f>
        <v>No</v>
      </c>
      <c r="N244" t="s">
        <v>32</v>
      </c>
      <c r="O244" t="s">
        <v>20</v>
      </c>
    </row>
    <row r="245" spans="1:15">
      <c r="A245" t="str">
        <f t="shared" si="15"/>
        <v>Unit 7 Test12b</v>
      </c>
      <c r="B245" s="2" t="s">
        <v>57</v>
      </c>
      <c r="C245" s="2" t="s">
        <v>80</v>
      </c>
      <c r="D245" s="2" t="s">
        <v>5</v>
      </c>
      <c r="E245" s="1">
        <f>HLOOKUP(B245, test7, 17, FALSE)</f>
        <v>2</v>
      </c>
      <c r="F245" s="1">
        <f t="shared" si="12"/>
        <v>2</v>
      </c>
      <c r="G245" s="1">
        <f t="shared" si="13"/>
        <v>2</v>
      </c>
      <c r="H245">
        <f t="shared" si="14"/>
        <v>2</v>
      </c>
      <c r="I245" s="1" t="str">
        <f>VLOOKUP($B245, students, 3, FALSE)</f>
        <v>Yes</v>
      </c>
      <c r="J245" s="1" t="str">
        <f>VLOOKUP($B245, students, 4, FALSE)</f>
        <v>Yes</v>
      </c>
      <c r="K245" s="1" t="str">
        <f>VLOOKUP($B245, students, 5, FALSE)</f>
        <v>Female</v>
      </c>
      <c r="L245" s="1" t="str">
        <f>VLOOKUP($B245, students, 6, FALSE)</f>
        <v>Asian</v>
      </c>
      <c r="M245" s="1" t="str">
        <f>VLOOKUP($B245, students, 7, FALSE)</f>
        <v>No</v>
      </c>
      <c r="N245" t="s">
        <v>33</v>
      </c>
      <c r="O245" t="s">
        <v>19</v>
      </c>
    </row>
    <row r="246" spans="1:15">
      <c r="A246" t="str">
        <f t="shared" si="15"/>
        <v>Unit 7 Test12c</v>
      </c>
      <c r="B246" s="2" t="s">
        <v>57</v>
      </c>
      <c r="C246" s="2" t="s">
        <v>80</v>
      </c>
      <c r="D246" s="2" t="s">
        <v>6</v>
      </c>
      <c r="E246" s="1">
        <f>HLOOKUP(B246, test7, 18, FALSE)</f>
        <v>4</v>
      </c>
      <c r="F246" s="1">
        <f t="shared" si="12"/>
        <v>4</v>
      </c>
      <c r="G246" s="1">
        <f t="shared" si="13"/>
        <v>4</v>
      </c>
      <c r="H246">
        <f t="shared" si="14"/>
        <v>4</v>
      </c>
      <c r="I246" s="1" t="str">
        <f>VLOOKUP($B246, students, 3, FALSE)</f>
        <v>Yes</v>
      </c>
      <c r="J246" s="1" t="str">
        <f>VLOOKUP($B246, students, 4, FALSE)</f>
        <v>Yes</v>
      </c>
      <c r="K246" s="1" t="str">
        <f>VLOOKUP($B246, students, 5, FALSE)</f>
        <v>Female</v>
      </c>
      <c r="L246" s="1" t="str">
        <f>VLOOKUP($B246, students, 6, FALSE)</f>
        <v>Asian</v>
      </c>
      <c r="M246" s="1" t="str">
        <f>VLOOKUP($B246, students, 7, FALSE)</f>
        <v>No</v>
      </c>
      <c r="N246" t="s">
        <v>31</v>
      </c>
      <c r="O246" t="s">
        <v>22</v>
      </c>
    </row>
    <row r="247" spans="1:15">
      <c r="A247" t="str">
        <f t="shared" si="15"/>
        <v>Unit 7 Test13a</v>
      </c>
      <c r="B247" s="2" t="s">
        <v>57</v>
      </c>
      <c r="C247" s="2" t="s">
        <v>80</v>
      </c>
      <c r="D247" s="2" t="s">
        <v>7</v>
      </c>
      <c r="E247" s="1">
        <f>HLOOKUP(B247, test7, 19, FALSE)</f>
        <v>2</v>
      </c>
      <c r="F247" s="1">
        <f t="shared" si="12"/>
        <v>2</v>
      </c>
      <c r="G247" s="1">
        <f t="shared" si="13"/>
        <v>4</v>
      </c>
      <c r="H247">
        <f t="shared" si="14"/>
        <v>2</v>
      </c>
      <c r="I247" s="1" t="str">
        <f>VLOOKUP($B247, students, 3, FALSE)</f>
        <v>Yes</v>
      </c>
      <c r="J247" s="1" t="str">
        <f>VLOOKUP($B247, students, 4, FALSE)</f>
        <v>Yes</v>
      </c>
      <c r="K247" s="1" t="str">
        <f>VLOOKUP($B247, students, 5, FALSE)</f>
        <v>Female</v>
      </c>
      <c r="L247" s="1" t="str">
        <f>VLOOKUP($B247, students, 6, FALSE)</f>
        <v>Asian</v>
      </c>
      <c r="M247" s="1" t="str">
        <f>VLOOKUP($B247, students, 7, FALSE)</f>
        <v>No</v>
      </c>
      <c r="N247" t="s">
        <v>31</v>
      </c>
      <c r="O247" t="s">
        <v>22</v>
      </c>
    </row>
    <row r="248" spans="1:15">
      <c r="A248" t="str">
        <f t="shared" si="15"/>
        <v>Unit 7 Test13b</v>
      </c>
      <c r="B248" s="2" t="s">
        <v>57</v>
      </c>
      <c r="C248" s="2" t="s">
        <v>80</v>
      </c>
      <c r="D248" s="2" t="s">
        <v>8</v>
      </c>
      <c r="E248" s="1">
        <f>HLOOKUP(B248, test7, 20, FALSE)</f>
        <v>2</v>
      </c>
      <c r="F248" s="1">
        <f t="shared" si="12"/>
        <v>2</v>
      </c>
      <c r="G248" s="1">
        <f t="shared" si="13"/>
        <v>4</v>
      </c>
      <c r="H248">
        <f t="shared" si="14"/>
        <v>2</v>
      </c>
      <c r="I248" s="1" t="str">
        <f>VLOOKUP($B248, students, 3, FALSE)</f>
        <v>Yes</v>
      </c>
      <c r="J248" s="1" t="str">
        <f>VLOOKUP($B248, students, 4, FALSE)</f>
        <v>Yes</v>
      </c>
      <c r="K248" s="1" t="str">
        <f>VLOOKUP($B248, students, 5, FALSE)</f>
        <v>Female</v>
      </c>
      <c r="L248" s="1" t="str">
        <f>VLOOKUP($B248, students, 6, FALSE)</f>
        <v>Asian</v>
      </c>
      <c r="M248" s="1" t="str">
        <f>VLOOKUP($B248, students, 7, FALSE)</f>
        <v>No</v>
      </c>
      <c r="N248" t="s">
        <v>31</v>
      </c>
      <c r="O248" t="s">
        <v>23</v>
      </c>
    </row>
    <row r="249" spans="1:15">
      <c r="A249" t="str">
        <f t="shared" si="15"/>
        <v>Unit 7 Test1</v>
      </c>
      <c r="B249" s="2" t="s">
        <v>58</v>
      </c>
      <c r="C249" s="2" t="s">
        <v>80</v>
      </c>
      <c r="D249" s="2">
        <v>1</v>
      </c>
      <c r="E249" s="1" t="str">
        <f>HLOOKUP(B249, test7, 2, FALSE)</f>
        <v>c</v>
      </c>
      <c r="F249" s="1" t="str">
        <f t="shared" si="12"/>
        <v>c</v>
      </c>
      <c r="G249" s="1">
        <f t="shared" si="13"/>
        <v>2</v>
      </c>
      <c r="H249">
        <f t="shared" si="14"/>
        <v>2</v>
      </c>
      <c r="I249" s="1" t="str">
        <f>VLOOKUP($B249, students, 3, FALSE)</f>
        <v>No</v>
      </c>
      <c r="J249" s="1" t="str">
        <f>VLOOKUP($B249, students, 4, FALSE)</f>
        <v>Yes</v>
      </c>
      <c r="K249" s="1" t="str">
        <f>VLOOKUP($B249, students, 5, FALSE)</f>
        <v>Male</v>
      </c>
      <c r="L249" s="1" t="str">
        <f>VLOOKUP($B249, students, 6, FALSE)</f>
        <v>Hispanic</v>
      </c>
      <c r="M249" s="1" t="str">
        <f>VLOOKUP($B249, students, 7, FALSE)</f>
        <v>Yes</v>
      </c>
      <c r="N249" t="s">
        <v>33</v>
      </c>
      <c r="O249" t="s">
        <v>19</v>
      </c>
    </row>
    <row r="250" spans="1:15">
      <c r="A250" t="str">
        <f t="shared" si="15"/>
        <v>Unit 7 Test2</v>
      </c>
      <c r="B250" s="2" t="s">
        <v>58</v>
      </c>
      <c r="C250" s="2" t="s">
        <v>80</v>
      </c>
      <c r="D250" s="2">
        <v>2</v>
      </c>
      <c r="E250" s="1" t="str">
        <f>HLOOKUP(B250, test7, 3, FALSE)</f>
        <v>b</v>
      </c>
      <c r="F250" s="1" t="str">
        <f t="shared" si="12"/>
        <v>b</v>
      </c>
      <c r="G250" s="1">
        <f t="shared" si="13"/>
        <v>2</v>
      </c>
      <c r="H250">
        <f t="shared" si="14"/>
        <v>2</v>
      </c>
      <c r="I250" s="1" t="str">
        <f>VLOOKUP($B250, students, 3, FALSE)</f>
        <v>No</v>
      </c>
      <c r="J250" s="1" t="str">
        <f>VLOOKUP($B250, students, 4, FALSE)</f>
        <v>Yes</v>
      </c>
      <c r="K250" s="1" t="str">
        <f>VLOOKUP($B250, students, 5, FALSE)</f>
        <v>Male</v>
      </c>
      <c r="L250" s="1" t="str">
        <f>VLOOKUP($B250, students, 6, FALSE)</f>
        <v>Hispanic</v>
      </c>
      <c r="M250" s="1" t="str">
        <f>VLOOKUP($B250, students, 7, FALSE)</f>
        <v>Yes</v>
      </c>
      <c r="N250" t="s">
        <v>32</v>
      </c>
      <c r="O250" t="s">
        <v>20</v>
      </c>
    </row>
    <row r="251" spans="1:15">
      <c r="A251" t="str">
        <f t="shared" si="15"/>
        <v>Unit 7 Test3</v>
      </c>
      <c r="B251" s="2" t="s">
        <v>58</v>
      </c>
      <c r="C251" s="2" t="s">
        <v>80</v>
      </c>
      <c r="D251" s="2">
        <v>3</v>
      </c>
      <c r="E251" s="1" t="str">
        <f>HLOOKUP(B251, test7, 4, FALSE)</f>
        <v>d</v>
      </c>
      <c r="F251" s="1" t="str">
        <f t="shared" si="12"/>
        <v>d</v>
      </c>
      <c r="G251" s="1">
        <f t="shared" si="13"/>
        <v>2</v>
      </c>
      <c r="H251">
        <f t="shared" si="14"/>
        <v>2</v>
      </c>
      <c r="I251" s="1" t="str">
        <f>VLOOKUP($B251, students, 3, FALSE)</f>
        <v>No</v>
      </c>
      <c r="J251" s="1" t="str">
        <f>VLOOKUP($B251, students, 4, FALSE)</f>
        <v>Yes</v>
      </c>
      <c r="K251" s="1" t="str">
        <f>VLOOKUP($B251, students, 5, FALSE)</f>
        <v>Male</v>
      </c>
      <c r="L251" s="1" t="str">
        <f>VLOOKUP($B251, students, 6, FALSE)</f>
        <v>Hispanic</v>
      </c>
      <c r="M251" s="1" t="str">
        <f>VLOOKUP($B251, students, 7, FALSE)</f>
        <v>Yes</v>
      </c>
      <c r="N251" t="s">
        <v>33</v>
      </c>
      <c r="O251" t="s">
        <v>21</v>
      </c>
    </row>
    <row r="252" spans="1:15">
      <c r="A252" t="str">
        <f t="shared" si="15"/>
        <v>Unit 7 Test4</v>
      </c>
      <c r="B252" s="2" t="s">
        <v>58</v>
      </c>
      <c r="C252" s="2" t="s">
        <v>80</v>
      </c>
      <c r="D252" s="2">
        <v>4</v>
      </c>
      <c r="E252" s="1" t="str">
        <f>HLOOKUP(B252, test7, 5, FALSE)</f>
        <v>a</v>
      </c>
      <c r="F252" s="1" t="str">
        <f t="shared" si="12"/>
        <v>a</v>
      </c>
      <c r="G252" s="1">
        <f t="shared" si="13"/>
        <v>2</v>
      </c>
      <c r="H252">
        <f t="shared" si="14"/>
        <v>2</v>
      </c>
      <c r="I252" s="1" t="str">
        <f>VLOOKUP($B252, students, 3, FALSE)</f>
        <v>No</v>
      </c>
      <c r="J252" s="1" t="str">
        <f>VLOOKUP($B252, students, 4, FALSE)</f>
        <v>Yes</v>
      </c>
      <c r="K252" s="1" t="str">
        <f>VLOOKUP($B252, students, 5, FALSE)</f>
        <v>Male</v>
      </c>
      <c r="L252" s="1" t="str">
        <f>VLOOKUP($B252, students, 6, FALSE)</f>
        <v>Hispanic</v>
      </c>
      <c r="M252" s="1" t="str">
        <f>VLOOKUP($B252, students, 7, FALSE)</f>
        <v>Yes</v>
      </c>
      <c r="N252" t="s">
        <v>31</v>
      </c>
      <c r="O252" t="s">
        <v>22</v>
      </c>
    </row>
    <row r="253" spans="1:15">
      <c r="A253" t="str">
        <f t="shared" si="15"/>
        <v>Unit 7 Test5</v>
      </c>
      <c r="B253" s="2" t="s">
        <v>58</v>
      </c>
      <c r="C253" s="2" t="s">
        <v>80</v>
      </c>
      <c r="D253" s="2">
        <v>5</v>
      </c>
      <c r="E253" s="1" t="str">
        <f>HLOOKUP(B253, test7, 6, FALSE)</f>
        <v>b</v>
      </c>
      <c r="F253" s="1" t="str">
        <f t="shared" si="12"/>
        <v>b</v>
      </c>
      <c r="G253" s="1">
        <f t="shared" si="13"/>
        <v>2</v>
      </c>
      <c r="H253">
        <f t="shared" si="14"/>
        <v>2</v>
      </c>
      <c r="I253" s="1" t="str">
        <f>VLOOKUP($B253, students, 3, FALSE)</f>
        <v>No</v>
      </c>
      <c r="J253" s="1" t="str">
        <f>VLOOKUP($B253, students, 4, FALSE)</f>
        <v>Yes</v>
      </c>
      <c r="K253" s="1" t="str">
        <f>VLOOKUP($B253, students, 5, FALSE)</f>
        <v>Male</v>
      </c>
      <c r="L253" s="1" t="str">
        <f>VLOOKUP($B253, students, 6, FALSE)</f>
        <v>Hispanic</v>
      </c>
      <c r="M253" s="1" t="str">
        <f>VLOOKUP($B253, students, 7, FALSE)</f>
        <v>Yes</v>
      </c>
      <c r="N253" t="s">
        <v>31</v>
      </c>
      <c r="O253" t="s">
        <v>23</v>
      </c>
    </row>
    <row r="254" spans="1:15">
      <c r="A254" t="str">
        <f t="shared" si="15"/>
        <v>Unit 7 Test6</v>
      </c>
      <c r="B254" s="2" t="s">
        <v>58</v>
      </c>
      <c r="C254" s="2" t="s">
        <v>80</v>
      </c>
      <c r="D254" s="2">
        <v>6</v>
      </c>
      <c r="E254" s="1" t="b">
        <f>HLOOKUP(B254, test7, 7, FALSE)</f>
        <v>1</v>
      </c>
      <c r="F254" s="1" t="b">
        <f t="shared" si="12"/>
        <v>1</v>
      </c>
      <c r="G254" s="1">
        <f t="shared" si="13"/>
        <v>1</v>
      </c>
      <c r="H254">
        <f t="shared" si="14"/>
        <v>1</v>
      </c>
      <c r="I254" s="1" t="str">
        <f>VLOOKUP($B254, students, 3, FALSE)</f>
        <v>No</v>
      </c>
      <c r="J254" s="1" t="str">
        <f>VLOOKUP($B254, students, 4, FALSE)</f>
        <v>Yes</v>
      </c>
      <c r="K254" s="1" t="str">
        <f>VLOOKUP($B254, students, 5, FALSE)</f>
        <v>Male</v>
      </c>
      <c r="L254" s="1" t="str">
        <f>VLOOKUP($B254, students, 6, FALSE)</f>
        <v>Hispanic</v>
      </c>
      <c r="M254" s="1" t="str">
        <f>VLOOKUP($B254, students, 7, FALSE)</f>
        <v>Yes</v>
      </c>
      <c r="N254" t="s">
        <v>31</v>
      </c>
      <c r="O254" t="s">
        <v>24</v>
      </c>
    </row>
    <row r="255" spans="1:15">
      <c r="A255" t="str">
        <f t="shared" si="15"/>
        <v>Unit 7 Test6b</v>
      </c>
      <c r="B255" s="2" t="s">
        <v>58</v>
      </c>
      <c r="C255" s="2" t="s">
        <v>80</v>
      </c>
      <c r="D255" s="2" t="s">
        <v>14</v>
      </c>
      <c r="E255" s="1">
        <f>HLOOKUP(B255, test7, 8, FALSE)</f>
        <v>1</v>
      </c>
      <c r="F255" s="1">
        <f t="shared" si="12"/>
        <v>1</v>
      </c>
      <c r="G255" s="1">
        <f t="shared" si="13"/>
        <v>1</v>
      </c>
      <c r="H255">
        <f t="shared" si="14"/>
        <v>1</v>
      </c>
      <c r="I255" s="1" t="str">
        <f>VLOOKUP($B255, students, 3, FALSE)</f>
        <v>No</v>
      </c>
      <c r="J255" s="1" t="str">
        <f>VLOOKUP($B255, students, 4, FALSE)</f>
        <v>Yes</v>
      </c>
      <c r="K255" s="1" t="str">
        <f>VLOOKUP($B255, students, 5, FALSE)</f>
        <v>Male</v>
      </c>
      <c r="L255" s="1" t="str">
        <f>VLOOKUP($B255, students, 6, FALSE)</f>
        <v>Hispanic</v>
      </c>
      <c r="M255" s="1" t="str">
        <f>VLOOKUP($B255, students, 7, FALSE)</f>
        <v>Yes</v>
      </c>
      <c r="N255" t="s">
        <v>31</v>
      </c>
      <c r="O255" t="s">
        <v>24</v>
      </c>
    </row>
    <row r="256" spans="1:15">
      <c r="A256" t="str">
        <f t="shared" si="15"/>
        <v>Unit 7 Test7</v>
      </c>
      <c r="B256" s="2" t="s">
        <v>58</v>
      </c>
      <c r="C256" s="2" t="s">
        <v>80</v>
      </c>
      <c r="D256" s="2">
        <v>7</v>
      </c>
      <c r="E256" s="1" t="b">
        <f>HLOOKUP(B256, test7, 9, FALSE)</f>
        <v>0</v>
      </c>
      <c r="F256" s="1" t="b">
        <f t="shared" si="12"/>
        <v>0</v>
      </c>
      <c r="G256" s="1">
        <f t="shared" si="13"/>
        <v>1</v>
      </c>
      <c r="H256">
        <f t="shared" si="14"/>
        <v>1</v>
      </c>
      <c r="I256" s="1" t="str">
        <f>VLOOKUP($B256, students, 3, FALSE)</f>
        <v>No</v>
      </c>
      <c r="J256" s="1" t="str">
        <f>VLOOKUP($B256, students, 4, FALSE)</f>
        <v>Yes</v>
      </c>
      <c r="K256" s="1" t="str">
        <f>VLOOKUP($B256, students, 5, FALSE)</f>
        <v>Male</v>
      </c>
      <c r="L256" s="1" t="str">
        <f>VLOOKUP($B256, students, 6, FALSE)</f>
        <v>Hispanic</v>
      </c>
      <c r="M256" s="1" t="str">
        <f>VLOOKUP($B256, students, 7, FALSE)</f>
        <v>Yes</v>
      </c>
      <c r="N256" t="s">
        <v>32</v>
      </c>
      <c r="O256" t="s">
        <v>20</v>
      </c>
    </row>
    <row r="257" spans="1:15">
      <c r="A257" t="str">
        <f t="shared" si="15"/>
        <v>Unit 7 Test7b</v>
      </c>
      <c r="B257" s="2" t="s">
        <v>58</v>
      </c>
      <c r="C257" s="2" t="s">
        <v>80</v>
      </c>
      <c r="D257" s="2" t="s">
        <v>15</v>
      </c>
      <c r="E257" s="1">
        <f>HLOOKUP(B257, test7, 10, FALSE)</f>
        <v>1</v>
      </c>
      <c r="F257" s="1">
        <f t="shared" si="12"/>
        <v>1</v>
      </c>
      <c r="G257" s="1">
        <f t="shared" si="13"/>
        <v>1</v>
      </c>
      <c r="H257">
        <f t="shared" si="14"/>
        <v>1</v>
      </c>
      <c r="I257" s="1" t="str">
        <f>VLOOKUP($B257, students, 3, FALSE)</f>
        <v>No</v>
      </c>
      <c r="J257" s="1" t="str">
        <f>VLOOKUP($B257, students, 4, FALSE)</f>
        <v>Yes</v>
      </c>
      <c r="K257" s="1" t="str">
        <f>VLOOKUP($B257, students, 5, FALSE)</f>
        <v>Male</v>
      </c>
      <c r="L257" s="1" t="str">
        <f>VLOOKUP($B257, students, 6, FALSE)</f>
        <v>Hispanic</v>
      </c>
      <c r="M257" s="1" t="str">
        <f>VLOOKUP($B257, students, 7, FALSE)</f>
        <v>Yes</v>
      </c>
      <c r="N257" t="s">
        <v>34</v>
      </c>
      <c r="O257" t="s">
        <v>29</v>
      </c>
    </row>
    <row r="258" spans="1:15">
      <c r="A258" t="str">
        <f t="shared" si="15"/>
        <v>Unit 7 Test8</v>
      </c>
      <c r="B258" s="2" t="s">
        <v>58</v>
      </c>
      <c r="C258" s="2" t="s">
        <v>80</v>
      </c>
      <c r="D258" s="2">
        <v>8</v>
      </c>
      <c r="E258" s="1">
        <f>HLOOKUP(B258, test7, 11, FALSE)</f>
        <v>4</v>
      </c>
      <c r="F258" s="1">
        <f t="shared" ref="F258:F321" si="16">IF(ISNUMBER(E258)=FALSE, VLOOKUP(A258, key, 6, FALSE), E258)</f>
        <v>4</v>
      </c>
      <c r="G258" s="1">
        <f t="shared" ref="G258:G321" si="17">VLOOKUP(A258, key,7, FALSE)</f>
        <v>4</v>
      </c>
      <c r="H258">
        <f t="shared" ref="H258:H321" si="18">IF(ISNUMBER(F258),F258,IF(E258=F258,VLOOKUP(A258,key,7),0))</f>
        <v>4</v>
      </c>
      <c r="I258" s="1" t="str">
        <f>VLOOKUP($B258, students, 3, FALSE)</f>
        <v>No</v>
      </c>
      <c r="J258" s="1" t="str">
        <f>VLOOKUP($B258, students, 4, FALSE)</f>
        <v>Yes</v>
      </c>
      <c r="K258" s="1" t="str">
        <f>VLOOKUP($B258, students, 5, FALSE)</f>
        <v>Male</v>
      </c>
      <c r="L258" s="1" t="str">
        <f>VLOOKUP($B258, students, 6, FALSE)</f>
        <v>Hispanic</v>
      </c>
      <c r="M258" s="1" t="str">
        <f>VLOOKUP($B258, students, 7, FALSE)</f>
        <v>Yes</v>
      </c>
      <c r="N258" t="s">
        <v>34</v>
      </c>
      <c r="O258" t="s">
        <v>29</v>
      </c>
    </row>
    <row r="259" spans="1:15">
      <c r="A259" t="str">
        <f t="shared" ref="A259:A322" si="19">CONCATENATE(C259, D259)</f>
        <v>Unit 7 Test9a</v>
      </c>
      <c r="B259" s="2" t="s">
        <v>58</v>
      </c>
      <c r="C259" s="2" t="s">
        <v>80</v>
      </c>
      <c r="D259" s="2" t="s">
        <v>2</v>
      </c>
      <c r="E259" s="1" t="str">
        <f>HLOOKUP(B259, test7, 12, FALSE)</f>
        <v>a</v>
      </c>
      <c r="F259" s="1" t="str">
        <f t="shared" si="16"/>
        <v>a</v>
      </c>
      <c r="G259" s="1">
        <f t="shared" si="17"/>
        <v>2</v>
      </c>
      <c r="H259">
        <f t="shared" si="18"/>
        <v>4</v>
      </c>
      <c r="I259" s="1" t="str">
        <f>VLOOKUP($B259, students, 3, FALSE)</f>
        <v>No</v>
      </c>
      <c r="J259" s="1" t="str">
        <f>VLOOKUP($B259, students, 4, FALSE)</f>
        <v>Yes</v>
      </c>
      <c r="K259" s="1" t="str">
        <f>VLOOKUP($B259, students, 5, FALSE)</f>
        <v>Male</v>
      </c>
      <c r="L259" s="1" t="str">
        <f>VLOOKUP($B259, students, 6, FALSE)</f>
        <v>Hispanic</v>
      </c>
      <c r="M259" s="1" t="str">
        <f>VLOOKUP($B259, students, 7, FALSE)</f>
        <v>Yes</v>
      </c>
      <c r="N259" t="s">
        <v>34</v>
      </c>
      <c r="O259" t="s">
        <v>29</v>
      </c>
    </row>
    <row r="260" spans="1:15">
      <c r="A260" t="str">
        <f t="shared" si="19"/>
        <v>Unit 7 Test9b</v>
      </c>
      <c r="B260" s="2" t="s">
        <v>58</v>
      </c>
      <c r="C260" s="2" t="s">
        <v>80</v>
      </c>
      <c r="D260" s="2" t="s">
        <v>3</v>
      </c>
      <c r="E260" s="1">
        <f>HLOOKUP(B260, test7, 13, FALSE)</f>
        <v>4</v>
      </c>
      <c r="F260" s="1">
        <f t="shared" si="16"/>
        <v>4</v>
      </c>
      <c r="G260" s="1">
        <f t="shared" si="17"/>
        <v>4</v>
      </c>
      <c r="H260">
        <f t="shared" si="18"/>
        <v>4</v>
      </c>
      <c r="I260" s="1" t="str">
        <f>VLOOKUP($B260, students, 3, FALSE)</f>
        <v>No</v>
      </c>
      <c r="J260" s="1" t="str">
        <f>VLOOKUP($B260, students, 4, FALSE)</f>
        <v>Yes</v>
      </c>
      <c r="K260" s="1" t="str">
        <f>VLOOKUP($B260, students, 5, FALSE)</f>
        <v>Male</v>
      </c>
      <c r="L260" s="1" t="str">
        <f>VLOOKUP($B260, students, 6, FALSE)</f>
        <v>Hispanic</v>
      </c>
      <c r="M260" s="1" t="str">
        <f>VLOOKUP($B260, students, 7, FALSE)</f>
        <v>Yes</v>
      </c>
      <c r="N260" t="s">
        <v>34</v>
      </c>
      <c r="O260" t="s">
        <v>29</v>
      </c>
    </row>
    <row r="261" spans="1:15">
      <c r="A261" t="str">
        <f t="shared" si="19"/>
        <v>Unit 7 Test10</v>
      </c>
      <c r="B261" s="2" t="s">
        <v>58</v>
      </c>
      <c r="C261" s="2" t="s">
        <v>80</v>
      </c>
      <c r="D261" s="2">
        <v>10</v>
      </c>
      <c r="E261" s="1">
        <f>HLOOKUP(B261, test7, 14, FALSE)</f>
        <v>4</v>
      </c>
      <c r="F261" s="1">
        <f t="shared" si="16"/>
        <v>4</v>
      </c>
      <c r="G261" s="1">
        <f t="shared" si="17"/>
        <v>4</v>
      </c>
      <c r="H261">
        <f t="shared" si="18"/>
        <v>4</v>
      </c>
      <c r="I261" s="1" t="str">
        <f>VLOOKUP($B261, students, 3, FALSE)</f>
        <v>No</v>
      </c>
      <c r="J261" s="1" t="str">
        <f>VLOOKUP($B261, students, 4, FALSE)</f>
        <v>Yes</v>
      </c>
      <c r="K261" s="1" t="str">
        <f>VLOOKUP($B261, students, 5, FALSE)</f>
        <v>Male</v>
      </c>
      <c r="L261" s="1" t="str">
        <f>VLOOKUP($B261, students, 6, FALSE)</f>
        <v>Hispanic</v>
      </c>
      <c r="M261" s="1" t="str">
        <f>VLOOKUP($B261, students, 7, FALSE)</f>
        <v>Yes</v>
      </c>
      <c r="N261" t="s">
        <v>31</v>
      </c>
      <c r="O261" t="s">
        <v>24</v>
      </c>
    </row>
    <row r="262" spans="1:15">
      <c r="A262" t="str">
        <f t="shared" si="19"/>
        <v>Unit 7 Test11</v>
      </c>
      <c r="B262" s="2" t="s">
        <v>58</v>
      </c>
      <c r="C262" s="2" t="s">
        <v>80</v>
      </c>
      <c r="D262" s="2">
        <v>11</v>
      </c>
      <c r="E262" s="1">
        <f>HLOOKUP(B262, test7, 15, FALSE)</f>
        <v>3</v>
      </c>
      <c r="F262" s="1">
        <f t="shared" si="16"/>
        <v>3</v>
      </c>
      <c r="G262" s="1">
        <f t="shared" si="17"/>
        <v>4</v>
      </c>
      <c r="H262">
        <f t="shared" si="18"/>
        <v>3</v>
      </c>
      <c r="I262" s="1" t="str">
        <f>VLOOKUP($B262, students, 3, FALSE)</f>
        <v>No</v>
      </c>
      <c r="J262" s="1" t="str">
        <f>VLOOKUP($B262, students, 4, FALSE)</f>
        <v>Yes</v>
      </c>
      <c r="K262" s="1" t="str">
        <f>VLOOKUP($B262, students, 5, FALSE)</f>
        <v>Male</v>
      </c>
      <c r="L262" s="1" t="str">
        <f>VLOOKUP($B262, students, 6, FALSE)</f>
        <v>Hispanic</v>
      </c>
      <c r="M262" s="1" t="str">
        <f>VLOOKUP($B262, students, 7, FALSE)</f>
        <v>Yes</v>
      </c>
      <c r="N262" t="s">
        <v>32</v>
      </c>
      <c r="O262" t="s">
        <v>20</v>
      </c>
    </row>
    <row r="263" spans="1:15">
      <c r="A263" t="str">
        <f t="shared" si="19"/>
        <v>Unit 7 Test12a</v>
      </c>
      <c r="B263" s="2" t="s">
        <v>58</v>
      </c>
      <c r="C263" s="2" t="s">
        <v>80</v>
      </c>
      <c r="D263" s="2" t="s">
        <v>4</v>
      </c>
      <c r="E263" s="1">
        <f>HLOOKUP(B263, test7, 16, FALSE)</f>
        <v>4</v>
      </c>
      <c r="F263" s="1">
        <f t="shared" si="16"/>
        <v>4</v>
      </c>
      <c r="G263" s="1">
        <f t="shared" si="17"/>
        <v>4</v>
      </c>
      <c r="H263">
        <f t="shared" si="18"/>
        <v>4</v>
      </c>
      <c r="I263" s="1" t="str">
        <f>VLOOKUP($B263, students, 3, FALSE)</f>
        <v>No</v>
      </c>
      <c r="J263" s="1" t="str">
        <f>VLOOKUP($B263, students, 4, FALSE)</f>
        <v>Yes</v>
      </c>
      <c r="K263" s="1" t="str">
        <f>VLOOKUP($B263, students, 5, FALSE)</f>
        <v>Male</v>
      </c>
      <c r="L263" s="1" t="str">
        <f>VLOOKUP($B263, students, 6, FALSE)</f>
        <v>Hispanic</v>
      </c>
      <c r="M263" s="1" t="str">
        <f>VLOOKUP($B263, students, 7, FALSE)</f>
        <v>Yes</v>
      </c>
      <c r="N263" t="s">
        <v>32</v>
      </c>
      <c r="O263" t="s">
        <v>20</v>
      </c>
    </row>
    <row r="264" spans="1:15">
      <c r="A264" t="str">
        <f t="shared" si="19"/>
        <v>Unit 7 Test12b</v>
      </c>
      <c r="B264" s="2" t="s">
        <v>58</v>
      </c>
      <c r="C264" s="2" t="s">
        <v>80</v>
      </c>
      <c r="D264" s="2" t="s">
        <v>5</v>
      </c>
      <c r="E264" s="1">
        <f>HLOOKUP(B264, test7, 17, FALSE)</f>
        <v>2</v>
      </c>
      <c r="F264" s="1">
        <f t="shared" si="16"/>
        <v>2</v>
      </c>
      <c r="G264" s="1">
        <f t="shared" si="17"/>
        <v>2</v>
      </c>
      <c r="H264">
        <f t="shared" si="18"/>
        <v>2</v>
      </c>
      <c r="I264" s="1" t="str">
        <f>VLOOKUP($B264, students, 3, FALSE)</f>
        <v>No</v>
      </c>
      <c r="J264" s="1" t="str">
        <f>VLOOKUP($B264, students, 4, FALSE)</f>
        <v>Yes</v>
      </c>
      <c r="K264" s="1" t="str">
        <f>VLOOKUP($B264, students, 5, FALSE)</f>
        <v>Male</v>
      </c>
      <c r="L264" s="1" t="str">
        <f>VLOOKUP($B264, students, 6, FALSE)</f>
        <v>Hispanic</v>
      </c>
      <c r="M264" s="1" t="str">
        <f>VLOOKUP($B264, students, 7, FALSE)</f>
        <v>Yes</v>
      </c>
      <c r="N264" t="s">
        <v>33</v>
      </c>
      <c r="O264" t="s">
        <v>19</v>
      </c>
    </row>
    <row r="265" spans="1:15">
      <c r="A265" t="str">
        <f t="shared" si="19"/>
        <v>Unit 7 Test12c</v>
      </c>
      <c r="B265" s="2" t="s">
        <v>58</v>
      </c>
      <c r="C265" s="2" t="s">
        <v>80</v>
      </c>
      <c r="D265" s="2" t="s">
        <v>6</v>
      </c>
      <c r="E265" s="1">
        <f>HLOOKUP(B265, test7, 18, FALSE)</f>
        <v>4</v>
      </c>
      <c r="F265" s="1">
        <f t="shared" si="16"/>
        <v>4</v>
      </c>
      <c r="G265" s="1">
        <f t="shared" si="17"/>
        <v>4</v>
      </c>
      <c r="H265">
        <f t="shared" si="18"/>
        <v>4</v>
      </c>
      <c r="I265" s="1" t="str">
        <f>VLOOKUP($B265, students, 3, FALSE)</f>
        <v>No</v>
      </c>
      <c r="J265" s="1" t="str">
        <f>VLOOKUP($B265, students, 4, FALSE)</f>
        <v>Yes</v>
      </c>
      <c r="K265" s="1" t="str">
        <f>VLOOKUP($B265, students, 5, FALSE)</f>
        <v>Male</v>
      </c>
      <c r="L265" s="1" t="str">
        <f>VLOOKUP($B265, students, 6, FALSE)</f>
        <v>Hispanic</v>
      </c>
      <c r="M265" s="1" t="str">
        <f>VLOOKUP($B265, students, 7, FALSE)</f>
        <v>Yes</v>
      </c>
      <c r="N265" t="s">
        <v>31</v>
      </c>
      <c r="O265" t="s">
        <v>22</v>
      </c>
    </row>
    <row r="266" spans="1:15">
      <c r="A266" t="str">
        <f t="shared" si="19"/>
        <v>Unit 7 Test13a</v>
      </c>
      <c r="B266" s="2" t="s">
        <v>58</v>
      </c>
      <c r="C266" s="2" t="s">
        <v>80</v>
      </c>
      <c r="D266" s="2" t="s">
        <v>7</v>
      </c>
      <c r="E266" s="1">
        <f>HLOOKUP(B266, test7, 19, FALSE)</f>
        <v>4</v>
      </c>
      <c r="F266" s="1">
        <f t="shared" si="16"/>
        <v>4</v>
      </c>
      <c r="G266" s="1">
        <f t="shared" si="17"/>
        <v>4</v>
      </c>
      <c r="H266">
        <f t="shared" si="18"/>
        <v>4</v>
      </c>
      <c r="I266" s="1" t="str">
        <f>VLOOKUP($B266, students, 3, FALSE)</f>
        <v>No</v>
      </c>
      <c r="J266" s="1" t="str">
        <f>VLOOKUP($B266, students, 4, FALSE)</f>
        <v>Yes</v>
      </c>
      <c r="K266" s="1" t="str">
        <f>VLOOKUP($B266, students, 5, FALSE)</f>
        <v>Male</v>
      </c>
      <c r="L266" s="1" t="str">
        <f>VLOOKUP($B266, students, 6, FALSE)</f>
        <v>Hispanic</v>
      </c>
      <c r="M266" s="1" t="str">
        <f>VLOOKUP($B266, students, 7, FALSE)</f>
        <v>Yes</v>
      </c>
      <c r="N266" t="s">
        <v>31</v>
      </c>
      <c r="O266" t="s">
        <v>22</v>
      </c>
    </row>
    <row r="267" spans="1:15">
      <c r="A267" t="str">
        <f t="shared" si="19"/>
        <v>Unit 7 Test13b</v>
      </c>
      <c r="B267" s="2" t="s">
        <v>58</v>
      </c>
      <c r="C267" s="2" t="s">
        <v>80</v>
      </c>
      <c r="D267" s="2" t="s">
        <v>8</v>
      </c>
      <c r="E267" s="1">
        <f>HLOOKUP(B267, test7, 20, FALSE)</f>
        <v>3</v>
      </c>
      <c r="F267" s="1">
        <f t="shared" si="16"/>
        <v>3</v>
      </c>
      <c r="G267" s="1">
        <f t="shared" si="17"/>
        <v>4</v>
      </c>
      <c r="H267">
        <f t="shared" si="18"/>
        <v>3</v>
      </c>
      <c r="I267" s="1" t="str">
        <f>VLOOKUP($B267, students, 3, FALSE)</f>
        <v>No</v>
      </c>
      <c r="J267" s="1" t="str">
        <f>VLOOKUP($B267, students, 4, FALSE)</f>
        <v>Yes</v>
      </c>
      <c r="K267" s="1" t="str">
        <f>VLOOKUP($B267, students, 5, FALSE)</f>
        <v>Male</v>
      </c>
      <c r="L267" s="1" t="str">
        <f>VLOOKUP($B267, students, 6, FALSE)</f>
        <v>Hispanic</v>
      </c>
      <c r="M267" s="1" t="str">
        <f>VLOOKUP($B267, students, 7, FALSE)</f>
        <v>Yes</v>
      </c>
      <c r="N267" t="s">
        <v>31</v>
      </c>
      <c r="O267" t="s">
        <v>23</v>
      </c>
    </row>
    <row r="268" spans="1:15">
      <c r="A268" t="str">
        <f t="shared" si="19"/>
        <v>Unit 7 Test1</v>
      </c>
      <c r="B268" s="2" t="s">
        <v>59</v>
      </c>
      <c r="C268" s="2" t="s">
        <v>80</v>
      </c>
      <c r="D268" s="2">
        <v>1</v>
      </c>
      <c r="E268" s="1" t="str">
        <f>HLOOKUP(B268, test7, 2, FALSE)</f>
        <v>c</v>
      </c>
      <c r="F268" s="1" t="str">
        <f t="shared" si="16"/>
        <v>c</v>
      </c>
      <c r="G268" s="1">
        <f t="shared" si="17"/>
        <v>2</v>
      </c>
      <c r="H268">
        <f t="shared" si="18"/>
        <v>2</v>
      </c>
      <c r="I268" s="1" t="str">
        <f>VLOOKUP($B268, students, 3, FALSE)</f>
        <v>No</v>
      </c>
      <c r="J268" s="1" t="str">
        <f>VLOOKUP($B268, students, 4, FALSE)</f>
        <v>Yes</v>
      </c>
      <c r="K268" s="1" t="str">
        <f>VLOOKUP($B268, students, 5, FALSE)</f>
        <v>Female</v>
      </c>
      <c r="L268" s="1" t="str">
        <f>VLOOKUP($B268, students, 6, FALSE)</f>
        <v>African American</v>
      </c>
      <c r="M268" s="1" t="str">
        <f>VLOOKUP($B268, students, 7, FALSE)</f>
        <v>Yes</v>
      </c>
      <c r="N268" t="s">
        <v>33</v>
      </c>
      <c r="O268" t="s">
        <v>19</v>
      </c>
    </row>
    <row r="269" spans="1:15">
      <c r="A269" t="str">
        <f t="shared" si="19"/>
        <v>Unit 7 Test2</v>
      </c>
      <c r="B269" s="2" t="s">
        <v>59</v>
      </c>
      <c r="C269" s="2" t="s">
        <v>80</v>
      </c>
      <c r="D269" s="2">
        <v>2</v>
      </c>
      <c r="E269" s="1" t="str">
        <f>HLOOKUP(B269, test7, 3, FALSE)</f>
        <v>a</v>
      </c>
      <c r="F269" s="1" t="str">
        <f t="shared" si="16"/>
        <v>b</v>
      </c>
      <c r="G269" s="1">
        <f t="shared" si="17"/>
        <v>2</v>
      </c>
      <c r="H269">
        <f t="shared" si="18"/>
        <v>0</v>
      </c>
      <c r="I269" s="1" t="str">
        <f>VLOOKUP($B269, students, 3, FALSE)</f>
        <v>No</v>
      </c>
      <c r="J269" s="1" t="str">
        <f>VLOOKUP($B269, students, 4, FALSE)</f>
        <v>Yes</v>
      </c>
      <c r="K269" s="1" t="str">
        <f>VLOOKUP($B269, students, 5, FALSE)</f>
        <v>Female</v>
      </c>
      <c r="L269" s="1" t="str">
        <f>VLOOKUP($B269, students, 6, FALSE)</f>
        <v>African American</v>
      </c>
      <c r="M269" s="1" t="str">
        <f>VLOOKUP($B269, students, 7, FALSE)</f>
        <v>Yes</v>
      </c>
      <c r="N269" t="s">
        <v>32</v>
      </c>
      <c r="O269" t="s">
        <v>20</v>
      </c>
    </row>
    <row r="270" spans="1:15">
      <c r="A270" t="str">
        <f t="shared" si="19"/>
        <v>Unit 7 Test3</v>
      </c>
      <c r="B270" s="2" t="s">
        <v>59</v>
      </c>
      <c r="C270" s="2" t="s">
        <v>80</v>
      </c>
      <c r="D270" s="2">
        <v>3</v>
      </c>
      <c r="E270" s="1" t="str">
        <f>HLOOKUP(B270, test7, 4, FALSE)</f>
        <v>d</v>
      </c>
      <c r="F270" s="1" t="str">
        <f t="shared" si="16"/>
        <v>d</v>
      </c>
      <c r="G270" s="1">
        <f t="shared" si="17"/>
        <v>2</v>
      </c>
      <c r="H270">
        <f t="shared" si="18"/>
        <v>2</v>
      </c>
      <c r="I270" s="1" t="str">
        <f>VLOOKUP($B270, students, 3, FALSE)</f>
        <v>No</v>
      </c>
      <c r="J270" s="1" t="str">
        <f>VLOOKUP($B270, students, 4, FALSE)</f>
        <v>Yes</v>
      </c>
      <c r="K270" s="1" t="str">
        <f>VLOOKUP($B270, students, 5, FALSE)</f>
        <v>Female</v>
      </c>
      <c r="L270" s="1" t="str">
        <f>VLOOKUP($B270, students, 6, FALSE)</f>
        <v>African American</v>
      </c>
      <c r="M270" s="1" t="str">
        <f>VLOOKUP($B270, students, 7, FALSE)</f>
        <v>Yes</v>
      </c>
      <c r="N270" t="s">
        <v>33</v>
      </c>
      <c r="O270" t="s">
        <v>21</v>
      </c>
    </row>
    <row r="271" spans="1:15">
      <c r="A271" t="str">
        <f t="shared" si="19"/>
        <v>Unit 7 Test4</v>
      </c>
      <c r="B271" s="2" t="s">
        <v>59</v>
      </c>
      <c r="C271" s="2" t="s">
        <v>80</v>
      </c>
      <c r="D271" s="2">
        <v>4</v>
      </c>
      <c r="E271" s="1" t="str">
        <f>HLOOKUP(B271, test7, 5, FALSE)</f>
        <v>a</v>
      </c>
      <c r="F271" s="1" t="str">
        <f t="shared" si="16"/>
        <v>a</v>
      </c>
      <c r="G271" s="1">
        <f t="shared" si="17"/>
        <v>2</v>
      </c>
      <c r="H271">
        <f t="shared" si="18"/>
        <v>2</v>
      </c>
      <c r="I271" s="1" t="str">
        <f>VLOOKUP($B271, students, 3, FALSE)</f>
        <v>No</v>
      </c>
      <c r="J271" s="1" t="str">
        <f>VLOOKUP($B271, students, 4, FALSE)</f>
        <v>Yes</v>
      </c>
      <c r="K271" s="1" t="str">
        <f>VLOOKUP($B271, students, 5, FALSE)</f>
        <v>Female</v>
      </c>
      <c r="L271" s="1" t="str">
        <f>VLOOKUP($B271, students, 6, FALSE)</f>
        <v>African American</v>
      </c>
      <c r="M271" s="1" t="str">
        <f>VLOOKUP($B271, students, 7, FALSE)</f>
        <v>Yes</v>
      </c>
      <c r="N271" t="s">
        <v>31</v>
      </c>
      <c r="O271" t="s">
        <v>22</v>
      </c>
    </row>
    <row r="272" spans="1:15">
      <c r="A272" t="str">
        <f t="shared" si="19"/>
        <v>Unit 7 Test5</v>
      </c>
      <c r="B272" s="2" t="s">
        <v>59</v>
      </c>
      <c r="C272" s="2" t="s">
        <v>80</v>
      </c>
      <c r="D272" s="2">
        <v>5</v>
      </c>
      <c r="E272" s="1" t="str">
        <f>HLOOKUP(B272, test7, 6, FALSE)</f>
        <v>c</v>
      </c>
      <c r="F272" s="1" t="str">
        <f t="shared" si="16"/>
        <v>b</v>
      </c>
      <c r="G272" s="1">
        <f t="shared" si="17"/>
        <v>2</v>
      </c>
      <c r="H272">
        <f t="shared" si="18"/>
        <v>0</v>
      </c>
      <c r="I272" s="1" t="str">
        <f>VLOOKUP($B272, students, 3, FALSE)</f>
        <v>No</v>
      </c>
      <c r="J272" s="1" t="str">
        <f>VLOOKUP($B272, students, 4, FALSE)</f>
        <v>Yes</v>
      </c>
      <c r="K272" s="1" t="str">
        <f>VLOOKUP($B272, students, 5, FALSE)</f>
        <v>Female</v>
      </c>
      <c r="L272" s="1" t="str">
        <f>VLOOKUP($B272, students, 6, FALSE)</f>
        <v>African American</v>
      </c>
      <c r="M272" s="1" t="str">
        <f>VLOOKUP($B272, students, 7, FALSE)</f>
        <v>Yes</v>
      </c>
      <c r="N272" t="s">
        <v>31</v>
      </c>
      <c r="O272" t="s">
        <v>23</v>
      </c>
    </row>
    <row r="273" spans="1:15">
      <c r="A273" t="str">
        <f t="shared" si="19"/>
        <v>Unit 7 Test6</v>
      </c>
      <c r="B273" s="2" t="s">
        <v>59</v>
      </c>
      <c r="C273" s="2" t="s">
        <v>80</v>
      </c>
      <c r="D273" s="2">
        <v>6</v>
      </c>
      <c r="E273" s="1" t="b">
        <f>HLOOKUP(B273, test7, 7, FALSE)</f>
        <v>1</v>
      </c>
      <c r="F273" s="1" t="b">
        <f t="shared" si="16"/>
        <v>1</v>
      </c>
      <c r="G273" s="1">
        <f t="shared" si="17"/>
        <v>1</v>
      </c>
      <c r="H273">
        <f t="shared" si="18"/>
        <v>1</v>
      </c>
      <c r="I273" s="1" t="str">
        <f>VLOOKUP($B273, students, 3, FALSE)</f>
        <v>No</v>
      </c>
      <c r="J273" s="1" t="str">
        <f>VLOOKUP($B273, students, 4, FALSE)</f>
        <v>Yes</v>
      </c>
      <c r="K273" s="1" t="str">
        <f>VLOOKUP($B273, students, 5, FALSE)</f>
        <v>Female</v>
      </c>
      <c r="L273" s="1" t="str">
        <f>VLOOKUP($B273, students, 6, FALSE)</f>
        <v>African American</v>
      </c>
      <c r="M273" s="1" t="str">
        <f>VLOOKUP($B273, students, 7, FALSE)</f>
        <v>Yes</v>
      </c>
      <c r="N273" t="s">
        <v>31</v>
      </c>
      <c r="O273" t="s">
        <v>24</v>
      </c>
    </row>
    <row r="274" spans="1:15">
      <c r="A274" t="str">
        <f t="shared" si="19"/>
        <v>Unit 7 Test6b</v>
      </c>
      <c r="B274" s="2" t="s">
        <v>59</v>
      </c>
      <c r="C274" s="2" t="s">
        <v>80</v>
      </c>
      <c r="D274" s="2" t="s">
        <v>14</v>
      </c>
      <c r="E274" s="1">
        <f>HLOOKUP(B274, test7, 8, FALSE)</f>
        <v>1</v>
      </c>
      <c r="F274" s="1">
        <f t="shared" si="16"/>
        <v>1</v>
      </c>
      <c r="G274" s="1">
        <f t="shared" si="17"/>
        <v>1</v>
      </c>
      <c r="H274">
        <f t="shared" si="18"/>
        <v>1</v>
      </c>
      <c r="I274" s="1" t="str">
        <f>VLOOKUP($B274, students, 3, FALSE)</f>
        <v>No</v>
      </c>
      <c r="J274" s="1" t="str">
        <f>VLOOKUP($B274, students, 4, FALSE)</f>
        <v>Yes</v>
      </c>
      <c r="K274" s="1" t="str">
        <f>VLOOKUP($B274, students, 5, FALSE)</f>
        <v>Female</v>
      </c>
      <c r="L274" s="1" t="str">
        <f>VLOOKUP($B274, students, 6, FALSE)</f>
        <v>African American</v>
      </c>
      <c r="M274" s="1" t="str">
        <f>VLOOKUP($B274, students, 7, FALSE)</f>
        <v>Yes</v>
      </c>
      <c r="N274" t="s">
        <v>31</v>
      </c>
      <c r="O274" t="s">
        <v>24</v>
      </c>
    </row>
    <row r="275" spans="1:15">
      <c r="A275" t="str">
        <f t="shared" si="19"/>
        <v>Unit 7 Test7</v>
      </c>
      <c r="B275" s="2" t="s">
        <v>59</v>
      </c>
      <c r="C275" s="2" t="s">
        <v>80</v>
      </c>
      <c r="D275" s="2">
        <v>7</v>
      </c>
      <c r="E275" s="1" t="b">
        <f>HLOOKUP(B275, test7, 9, FALSE)</f>
        <v>0</v>
      </c>
      <c r="F275" s="1" t="b">
        <f t="shared" si="16"/>
        <v>0</v>
      </c>
      <c r="G275" s="1">
        <f t="shared" si="17"/>
        <v>1</v>
      </c>
      <c r="H275">
        <f t="shared" si="18"/>
        <v>1</v>
      </c>
      <c r="I275" s="1" t="str">
        <f>VLOOKUP($B275, students, 3, FALSE)</f>
        <v>No</v>
      </c>
      <c r="J275" s="1" t="str">
        <f>VLOOKUP($B275, students, 4, FALSE)</f>
        <v>Yes</v>
      </c>
      <c r="K275" s="1" t="str">
        <f>VLOOKUP($B275, students, 5, FALSE)</f>
        <v>Female</v>
      </c>
      <c r="L275" s="1" t="str">
        <f>VLOOKUP($B275, students, 6, FALSE)</f>
        <v>African American</v>
      </c>
      <c r="M275" s="1" t="str">
        <f>VLOOKUP($B275, students, 7, FALSE)</f>
        <v>Yes</v>
      </c>
      <c r="N275" t="s">
        <v>32</v>
      </c>
      <c r="O275" t="s">
        <v>20</v>
      </c>
    </row>
    <row r="276" spans="1:15">
      <c r="A276" t="str">
        <f t="shared" si="19"/>
        <v>Unit 7 Test7b</v>
      </c>
      <c r="B276" s="2" t="s">
        <v>59</v>
      </c>
      <c r="C276" s="2" t="s">
        <v>80</v>
      </c>
      <c r="D276" s="2" t="s">
        <v>15</v>
      </c>
      <c r="E276" s="1">
        <f>HLOOKUP(B276, test7, 10, FALSE)</f>
        <v>1</v>
      </c>
      <c r="F276" s="1">
        <f t="shared" si="16"/>
        <v>1</v>
      </c>
      <c r="G276" s="1">
        <f t="shared" si="17"/>
        <v>1</v>
      </c>
      <c r="H276">
        <f t="shared" si="18"/>
        <v>1</v>
      </c>
      <c r="I276" s="1" t="str">
        <f>VLOOKUP($B276, students, 3, FALSE)</f>
        <v>No</v>
      </c>
      <c r="J276" s="1" t="str">
        <f>VLOOKUP($B276, students, 4, FALSE)</f>
        <v>Yes</v>
      </c>
      <c r="K276" s="1" t="str">
        <f>VLOOKUP($B276, students, 5, FALSE)</f>
        <v>Female</v>
      </c>
      <c r="L276" s="1" t="str">
        <f>VLOOKUP($B276, students, 6, FALSE)</f>
        <v>African American</v>
      </c>
      <c r="M276" s="1" t="str">
        <f>VLOOKUP($B276, students, 7, FALSE)</f>
        <v>Yes</v>
      </c>
      <c r="N276" t="s">
        <v>34</v>
      </c>
      <c r="O276" t="s">
        <v>29</v>
      </c>
    </row>
    <row r="277" spans="1:15">
      <c r="A277" t="str">
        <f t="shared" si="19"/>
        <v>Unit 7 Test8</v>
      </c>
      <c r="B277" s="2" t="s">
        <v>59</v>
      </c>
      <c r="C277" s="2" t="s">
        <v>80</v>
      </c>
      <c r="D277" s="2">
        <v>8</v>
      </c>
      <c r="E277" s="1">
        <f>HLOOKUP(B277, test7, 11, FALSE)</f>
        <v>3</v>
      </c>
      <c r="F277" s="1">
        <f t="shared" si="16"/>
        <v>3</v>
      </c>
      <c r="G277" s="1">
        <f t="shared" si="17"/>
        <v>4</v>
      </c>
      <c r="H277">
        <f t="shared" si="18"/>
        <v>3</v>
      </c>
      <c r="I277" s="1" t="str">
        <f>VLOOKUP($B277, students, 3, FALSE)</f>
        <v>No</v>
      </c>
      <c r="J277" s="1" t="str">
        <f>VLOOKUP($B277, students, 4, FALSE)</f>
        <v>Yes</v>
      </c>
      <c r="K277" s="1" t="str">
        <f>VLOOKUP($B277, students, 5, FALSE)</f>
        <v>Female</v>
      </c>
      <c r="L277" s="1" t="str">
        <f>VLOOKUP($B277, students, 6, FALSE)</f>
        <v>African American</v>
      </c>
      <c r="M277" s="1" t="str">
        <f>VLOOKUP($B277, students, 7, FALSE)</f>
        <v>Yes</v>
      </c>
      <c r="N277" t="s">
        <v>34</v>
      </c>
      <c r="O277" t="s">
        <v>29</v>
      </c>
    </row>
    <row r="278" spans="1:15">
      <c r="A278" t="str">
        <f t="shared" si="19"/>
        <v>Unit 7 Test9a</v>
      </c>
      <c r="B278" s="2" t="s">
        <v>59</v>
      </c>
      <c r="C278" s="2" t="s">
        <v>80</v>
      </c>
      <c r="D278" s="2" t="s">
        <v>2</v>
      </c>
      <c r="E278" s="1" t="str">
        <f>HLOOKUP(B278, test7, 12, FALSE)</f>
        <v>a</v>
      </c>
      <c r="F278" s="1" t="str">
        <f t="shared" si="16"/>
        <v>a</v>
      </c>
      <c r="G278" s="1">
        <f t="shared" si="17"/>
        <v>2</v>
      </c>
      <c r="H278">
        <f t="shared" si="18"/>
        <v>4</v>
      </c>
      <c r="I278" s="1" t="str">
        <f>VLOOKUP($B278, students, 3, FALSE)</f>
        <v>No</v>
      </c>
      <c r="J278" s="1" t="str">
        <f>VLOOKUP($B278, students, 4, FALSE)</f>
        <v>Yes</v>
      </c>
      <c r="K278" s="1" t="str">
        <f>VLOOKUP($B278, students, 5, FALSE)</f>
        <v>Female</v>
      </c>
      <c r="L278" s="1" t="str">
        <f>VLOOKUP($B278, students, 6, FALSE)</f>
        <v>African American</v>
      </c>
      <c r="M278" s="1" t="str">
        <f>VLOOKUP($B278, students, 7, FALSE)</f>
        <v>Yes</v>
      </c>
      <c r="N278" t="s">
        <v>34</v>
      </c>
      <c r="O278" t="s">
        <v>29</v>
      </c>
    </row>
    <row r="279" spans="1:15">
      <c r="A279" t="str">
        <f t="shared" si="19"/>
        <v>Unit 7 Test9b</v>
      </c>
      <c r="B279" s="2" t="s">
        <v>59</v>
      </c>
      <c r="C279" s="2" t="s">
        <v>80</v>
      </c>
      <c r="D279" s="2" t="s">
        <v>3</v>
      </c>
      <c r="E279" s="1">
        <f>HLOOKUP(B279, test7, 13, FALSE)</f>
        <v>4</v>
      </c>
      <c r="F279" s="1">
        <f t="shared" si="16"/>
        <v>4</v>
      </c>
      <c r="G279" s="1">
        <f t="shared" si="17"/>
        <v>4</v>
      </c>
      <c r="H279">
        <f t="shared" si="18"/>
        <v>4</v>
      </c>
      <c r="I279" s="1" t="str">
        <f>VLOOKUP($B279, students, 3, FALSE)</f>
        <v>No</v>
      </c>
      <c r="J279" s="1" t="str">
        <f>VLOOKUP($B279, students, 4, FALSE)</f>
        <v>Yes</v>
      </c>
      <c r="K279" s="1" t="str">
        <f>VLOOKUP($B279, students, 5, FALSE)</f>
        <v>Female</v>
      </c>
      <c r="L279" s="1" t="str">
        <f>VLOOKUP($B279, students, 6, FALSE)</f>
        <v>African American</v>
      </c>
      <c r="M279" s="1" t="str">
        <f>VLOOKUP($B279, students, 7, FALSE)</f>
        <v>Yes</v>
      </c>
      <c r="N279" t="s">
        <v>34</v>
      </c>
      <c r="O279" t="s">
        <v>29</v>
      </c>
    </row>
    <row r="280" spans="1:15">
      <c r="A280" t="str">
        <f t="shared" si="19"/>
        <v>Unit 7 Test10</v>
      </c>
      <c r="B280" s="2" t="s">
        <v>59</v>
      </c>
      <c r="C280" s="2" t="s">
        <v>80</v>
      </c>
      <c r="D280" s="2">
        <v>10</v>
      </c>
      <c r="E280" s="1">
        <f>HLOOKUP(B280, test7, 14, FALSE)</f>
        <v>3</v>
      </c>
      <c r="F280" s="1">
        <f t="shared" si="16"/>
        <v>3</v>
      </c>
      <c r="G280" s="1">
        <f t="shared" si="17"/>
        <v>4</v>
      </c>
      <c r="H280">
        <f t="shared" si="18"/>
        <v>3</v>
      </c>
      <c r="I280" s="1" t="str">
        <f>VLOOKUP($B280, students, 3, FALSE)</f>
        <v>No</v>
      </c>
      <c r="J280" s="1" t="str">
        <f>VLOOKUP($B280, students, 4, FALSE)</f>
        <v>Yes</v>
      </c>
      <c r="K280" s="1" t="str">
        <f>VLOOKUP($B280, students, 5, FALSE)</f>
        <v>Female</v>
      </c>
      <c r="L280" s="1" t="str">
        <f>VLOOKUP($B280, students, 6, FALSE)</f>
        <v>African American</v>
      </c>
      <c r="M280" s="1" t="str">
        <f>VLOOKUP($B280, students, 7, FALSE)</f>
        <v>Yes</v>
      </c>
      <c r="N280" t="s">
        <v>31</v>
      </c>
      <c r="O280" t="s">
        <v>24</v>
      </c>
    </row>
    <row r="281" spans="1:15">
      <c r="A281" t="str">
        <f t="shared" si="19"/>
        <v>Unit 7 Test11</v>
      </c>
      <c r="B281" s="2" t="s">
        <v>59</v>
      </c>
      <c r="C281" s="2" t="s">
        <v>80</v>
      </c>
      <c r="D281" s="2">
        <v>11</v>
      </c>
      <c r="E281" s="1">
        <f>HLOOKUP(B281, test7, 15, FALSE)</f>
        <v>2</v>
      </c>
      <c r="F281" s="1">
        <f t="shared" si="16"/>
        <v>2</v>
      </c>
      <c r="G281" s="1">
        <f t="shared" si="17"/>
        <v>4</v>
      </c>
      <c r="H281">
        <f t="shared" si="18"/>
        <v>2</v>
      </c>
      <c r="I281" s="1" t="str">
        <f>VLOOKUP($B281, students, 3, FALSE)</f>
        <v>No</v>
      </c>
      <c r="J281" s="1" t="str">
        <f>VLOOKUP($B281, students, 4, FALSE)</f>
        <v>Yes</v>
      </c>
      <c r="K281" s="1" t="str">
        <f>VLOOKUP($B281, students, 5, FALSE)</f>
        <v>Female</v>
      </c>
      <c r="L281" s="1" t="str">
        <f>VLOOKUP($B281, students, 6, FALSE)</f>
        <v>African American</v>
      </c>
      <c r="M281" s="1" t="str">
        <f>VLOOKUP($B281, students, 7, FALSE)</f>
        <v>Yes</v>
      </c>
      <c r="N281" t="s">
        <v>32</v>
      </c>
      <c r="O281" t="s">
        <v>20</v>
      </c>
    </row>
    <row r="282" spans="1:15">
      <c r="A282" t="str">
        <f t="shared" si="19"/>
        <v>Unit 7 Test12a</v>
      </c>
      <c r="B282" s="2" t="s">
        <v>59</v>
      </c>
      <c r="C282" s="2" t="s">
        <v>80</v>
      </c>
      <c r="D282" s="2" t="s">
        <v>4</v>
      </c>
      <c r="E282" s="1">
        <f>HLOOKUP(B282, test7, 16, FALSE)</f>
        <v>3</v>
      </c>
      <c r="F282" s="1">
        <f t="shared" si="16"/>
        <v>3</v>
      </c>
      <c r="G282" s="1">
        <f t="shared" si="17"/>
        <v>4</v>
      </c>
      <c r="H282">
        <f t="shared" si="18"/>
        <v>3</v>
      </c>
      <c r="I282" s="1" t="str">
        <f>VLOOKUP($B282, students, 3, FALSE)</f>
        <v>No</v>
      </c>
      <c r="J282" s="1" t="str">
        <f>VLOOKUP($B282, students, 4, FALSE)</f>
        <v>Yes</v>
      </c>
      <c r="K282" s="1" t="str">
        <f>VLOOKUP($B282, students, 5, FALSE)</f>
        <v>Female</v>
      </c>
      <c r="L282" s="1" t="str">
        <f>VLOOKUP($B282, students, 6, FALSE)</f>
        <v>African American</v>
      </c>
      <c r="M282" s="1" t="str">
        <f>VLOOKUP($B282, students, 7, FALSE)</f>
        <v>Yes</v>
      </c>
      <c r="N282" t="s">
        <v>32</v>
      </c>
      <c r="O282" t="s">
        <v>20</v>
      </c>
    </row>
    <row r="283" spans="1:15">
      <c r="A283" t="str">
        <f t="shared" si="19"/>
        <v>Unit 7 Test12b</v>
      </c>
      <c r="B283" s="2" t="s">
        <v>59</v>
      </c>
      <c r="C283" s="2" t="s">
        <v>80</v>
      </c>
      <c r="D283" s="2" t="s">
        <v>5</v>
      </c>
      <c r="E283" s="1">
        <f>HLOOKUP(B283, test7, 17, FALSE)</f>
        <v>2</v>
      </c>
      <c r="F283" s="1">
        <f t="shared" si="16"/>
        <v>2</v>
      </c>
      <c r="G283" s="1">
        <f t="shared" si="17"/>
        <v>2</v>
      </c>
      <c r="H283">
        <f t="shared" si="18"/>
        <v>2</v>
      </c>
      <c r="I283" s="1" t="str">
        <f>VLOOKUP($B283, students, 3, FALSE)</f>
        <v>No</v>
      </c>
      <c r="J283" s="1" t="str">
        <f>VLOOKUP($B283, students, 4, FALSE)</f>
        <v>Yes</v>
      </c>
      <c r="K283" s="1" t="str">
        <f>VLOOKUP($B283, students, 5, FALSE)</f>
        <v>Female</v>
      </c>
      <c r="L283" s="1" t="str">
        <f>VLOOKUP($B283, students, 6, FALSE)</f>
        <v>African American</v>
      </c>
      <c r="M283" s="1" t="str">
        <f>VLOOKUP($B283, students, 7, FALSE)</f>
        <v>Yes</v>
      </c>
      <c r="N283" t="s">
        <v>33</v>
      </c>
      <c r="O283" t="s">
        <v>19</v>
      </c>
    </row>
    <row r="284" spans="1:15">
      <c r="A284" t="str">
        <f t="shared" si="19"/>
        <v>Unit 7 Test12c</v>
      </c>
      <c r="B284" s="2" t="s">
        <v>59</v>
      </c>
      <c r="C284" s="2" t="s">
        <v>80</v>
      </c>
      <c r="D284" s="2" t="s">
        <v>6</v>
      </c>
      <c r="E284" s="1">
        <f>HLOOKUP(B284, test7, 18, FALSE)</f>
        <v>3</v>
      </c>
      <c r="F284" s="1">
        <f t="shared" si="16"/>
        <v>3</v>
      </c>
      <c r="G284" s="1">
        <f t="shared" si="17"/>
        <v>4</v>
      </c>
      <c r="H284">
        <f t="shared" si="18"/>
        <v>3</v>
      </c>
      <c r="I284" s="1" t="str">
        <f>VLOOKUP($B284, students, 3, FALSE)</f>
        <v>No</v>
      </c>
      <c r="J284" s="1" t="str">
        <f>VLOOKUP($B284, students, 4, FALSE)</f>
        <v>Yes</v>
      </c>
      <c r="K284" s="1" t="str">
        <f>VLOOKUP($B284, students, 5, FALSE)</f>
        <v>Female</v>
      </c>
      <c r="L284" s="1" t="str">
        <f>VLOOKUP($B284, students, 6, FALSE)</f>
        <v>African American</v>
      </c>
      <c r="M284" s="1" t="str">
        <f>VLOOKUP($B284, students, 7, FALSE)</f>
        <v>Yes</v>
      </c>
      <c r="N284" t="s">
        <v>31</v>
      </c>
      <c r="O284" t="s">
        <v>22</v>
      </c>
    </row>
    <row r="285" spans="1:15">
      <c r="A285" t="str">
        <f t="shared" si="19"/>
        <v>Unit 7 Test13a</v>
      </c>
      <c r="B285" s="2" t="s">
        <v>59</v>
      </c>
      <c r="C285" s="2" t="s">
        <v>80</v>
      </c>
      <c r="D285" s="2" t="s">
        <v>7</v>
      </c>
      <c r="E285" s="1">
        <f>HLOOKUP(B285, test7, 19, FALSE)</f>
        <v>4</v>
      </c>
      <c r="F285" s="1">
        <f t="shared" si="16"/>
        <v>4</v>
      </c>
      <c r="G285" s="1">
        <f t="shared" si="17"/>
        <v>4</v>
      </c>
      <c r="H285">
        <f t="shared" si="18"/>
        <v>4</v>
      </c>
      <c r="I285" s="1" t="str">
        <f>VLOOKUP($B285, students, 3, FALSE)</f>
        <v>No</v>
      </c>
      <c r="J285" s="1" t="str">
        <f>VLOOKUP($B285, students, 4, FALSE)</f>
        <v>Yes</v>
      </c>
      <c r="K285" s="1" t="str">
        <f>VLOOKUP($B285, students, 5, FALSE)</f>
        <v>Female</v>
      </c>
      <c r="L285" s="1" t="str">
        <f>VLOOKUP($B285, students, 6, FALSE)</f>
        <v>African American</v>
      </c>
      <c r="M285" s="1" t="str">
        <f>VLOOKUP($B285, students, 7, FALSE)</f>
        <v>Yes</v>
      </c>
      <c r="N285" t="s">
        <v>31</v>
      </c>
      <c r="O285" t="s">
        <v>22</v>
      </c>
    </row>
    <row r="286" spans="1:15">
      <c r="A286" t="str">
        <f t="shared" si="19"/>
        <v>Unit 7 Test13b</v>
      </c>
      <c r="B286" s="2" t="s">
        <v>59</v>
      </c>
      <c r="C286" s="2" t="s">
        <v>80</v>
      </c>
      <c r="D286" s="2" t="s">
        <v>8</v>
      </c>
      <c r="E286" s="1">
        <f>HLOOKUP(B286, test7, 20, FALSE)</f>
        <v>3</v>
      </c>
      <c r="F286" s="1">
        <f t="shared" si="16"/>
        <v>3</v>
      </c>
      <c r="G286" s="1">
        <f t="shared" si="17"/>
        <v>4</v>
      </c>
      <c r="H286">
        <f t="shared" si="18"/>
        <v>3</v>
      </c>
      <c r="I286" s="1" t="str">
        <f>VLOOKUP($B286, students, 3, FALSE)</f>
        <v>No</v>
      </c>
      <c r="J286" s="1" t="str">
        <f>VLOOKUP($B286, students, 4, FALSE)</f>
        <v>Yes</v>
      </c>
      <c r="K286" s="1" t="str">
        <f>VLOOKUP($B286, students, 5, FALSE)</f>
        <v>Female</v>
      </c>
      <c r="L286" s="1" t="str">
        <f>VLOOKUP($B286, students, 6, FALSE)</f>
        <v>African American</v>
      </c>
      <c r="M286" s="1" t="str">
        <f>VLOOKUP($B286, students, 7, FALSE)</f>
        <v>Yes</v>
      </c>
      <c r="N286" t="s">
        <v>31</v>
      </c>
      <c r="O286" t="s">
        <v>23</v>
      </c>
    </row>
    <row r="287" spans="1:15">
      <c r="A287" t="str">
        <f t="shared" si="19"/>
        <v>Unit 7 Test1</v>
      </c>
      <c r="B287" s="2" t="s">
        <v>60</v>
      </c>
      <c r="C287" s="2" t="s">
        <v>80</v>
      </c>
      <c r="D287" s="2">
        <v>1</v>
      </c>
      <c r="E287" s="1" t="str">
        <f>HLOOKUP(B287, test7, 2, FALSE)</f>
        <v>c</v>
      </c>
      <c r="F287" s="1" t="str">
        <f t="shared" si="16"/>
        <v>c</v>
      </c>
      <c r="G287" s="1">
        <f t="shared" si="17"/>
        <v>2</v>
      </c>
      <c r="H287">
        <f t="shared" si="18"/>
        <v>2</v>
      </c>
      <c r="I287" s="1" t="str">
        <f>VLOOKUP($B287, students, 3, FALSE)</f>
        <v>Yes</v>
      </c>
      <c r="J287" s="1" t="str">
        <f>VLOOKUP($B287, students, 4, FALSE)</f>
        <v>Yes</v>
      </c>
      <c r="K287" s="1" t="str">
        <f>VLOOKUP($B287, students, 5, FALSE)</f>
        <v>Male</v>
      </c>
      <c r="L287" s="1" t="str">
        <f>VLOOKUP($B287, students, 6, FALSE)</f>
        <v>Hispanic</v>
      </c>
      <c r="M287" s="1" t="str">
        <f>VLOOKUP($B287, students, 7, FALSE)</f>
        <v>Yes</v>
      </c>
      <c r="N287" t="s">
        <v>33</v>
      </c>
      <c r="O287" t="s">
        <v>19</v>
      </c>
    </row>
    <row r="288" spans="1:15">
      <c r="A288" t="str">
        <f t="shared" si="19"/>
        <v>Unit 7 Test2</v>
      </c>
      <c r="B288" s="2" t="s">
        <v>60</v>
      </c>
      <c r="C288" s="2" t="s">
        <v>80</v>
      </c>
      <c r="D288" s="2">
        <v>2</v>
      </c>
      <c r="E288" s="1" t="str">
        <f>HLOOKUP(B288, test7, 3, FALSE)</f>
        <v>b</v>
      </c>
      <c r="F288" s="1" t="str">
        <f t="shared" si="16"/>
        <v>b</v>
      </c>
      <c r="G288" s="1">
        <f t="shared" si="17"/>
        <v>2</v>
      </c>
      <c r="H288">
        <f t="shared" si="18"/>
        <v>2</v>
      </c>
      <c r="I288" s="1" t="str">
        <f>VLOOKUP($B288, students, 3, FALSE)</f>
        <v>Yes</v>
      </c>
      <c r="J288" s="1" t="str">
        <f>VLOOKUP($B288, students, 4, FALSE)</f>
        <v>Yes</v>
      </c>
      <c r="K288" s="1" t="str">
        <f>VLOOKUP($B288, students, 5, FALSE)</f>
        <v>Male</v>
      </c>
      <c r="L288" s="1" t="str">
        <f>VLOOKUP($B288, students, 6, FALSE)</f>
        <v>Hispanic</v>
      </c>
      <c r="M288" s="1" t="str">
        <f>VLOOKUP($B288, students, 7, FALSE)</f>
        <v>Yes</v>
      </c>
      <c r="N288" t="s">
        <v>32</v>
      </c>
      <c r="O288" t="s">
        <v>20</v>
      </c>
    </row>
    <row r="289" spans="1:15">
      <c r="A289" t="str">
        <f t="shared" si="19"/>
        <v>Unit 7 Test3</v>
      </c>
      <c r="B289" s="2" t="s">
        <v>60</v>
      </c>
      <c r="C289" s="2" t="s">
        <v>80</v>
      </c>
      <c r="D289" s="2">
        <v>3</v>
      </c>
      <c r="E289" s="1" t="str">
        <f>HLOOKUP(B289, test7, 4, FALSE)</f>
        <v>d</v>
      </c>
      <c r="F289" s="1" t="str">
        <f t="shared" si="16"/>
        <v>d</v>
      </c>
      <c r="G289" s="1">
        <f t="shared" si="17"/>
        <v>2</v>
      </c>
      <c r="H289">
        <f t="shared" si="18"/>
        <v>2</v>
      </c>
      <c r="I289" s="1" t="str">
        <f>VLOOKUP($B289, students, 3, FALSE)</f>
        <v>Yes</v>
      </c>
      <c r="J289" s="1" t="str">
        <f>VLOOKUP($B289, students, 4, FALSE)</f>
        <v>Yes</v>
      </c>
      <c r="K289" s="1" t="str">
        <f>VLOOKUP($B289, students, 5, FALSE)</f>
        <v>Male</v>
      </c>
      <c r="L289" s="1" t="str">
        <f>VLOOKUP($B289, students, 6, FALSE)</f>
        <v>Hispanic</v>
      </c>
      <c r="M289" s="1" t="str">
        <f>VLOOKUP($B289, students, 7, FALSE)</f>
        <v>Yes</v>
      </c>
      <c r="N289" t="s">
        <v>33</v>
      </c>
      <c r="O289" t="s">
        <v>21</v>
      </c>
    </row>
    <row r="290" spans="1:15">
      <c r="A290" t="str">
        <f t="shared" si="19"/>
        <v>Unit 7 Test4</v>
      </c>
      <c r="B290" s="2" t="s">
        <v>60</v>
      </c>
      <c r="C290" s="2" t="s">
        <v>80</v>
      </c>
      <c r="D290" s="2">
        <v>4</v>
      </c>
      <c r="E290" s="1" t="str">
        <f>HLOOKUP(B290, test7, 5, FALSE)</f>
        <v>a</v>
      </c>
      <c r="F290" s="1" t="str">
        <f t="shared" si="16"/>
        <v>a</v>
      </c>
      <c r="G290" s="1">
        <f t="shared" si="17"/>
        <v>2</v>
      </c>
      <c r="H290">
        <f t="shared" si="18"/>
        <v>2</v>
      </c>
      <c r="I290" s="1" t="str">
        <f>VLOOKUP($B290, students, 3, FALSE)</f>
        <v>Yes</v>
      </c>
      <c r="J290" s="1" t="str">
        <f>VLOOKUP($B290, students, 4, FALSE)</f>
        <v>Yes</v>
      </c>
      <c r="K290" s="1" t="str">
        <f>VLOOKUP($B290, students, 5, FALSE)</f>
        <v>Male</v>
      </c>
      <c r="L290" s="1" t="str">
        <f>VLOOKUP($B290, students, 6, FALSE)</f>
        <v>Hispanic</v>
      </c>
      <c r="M290" s="1" t="str">
        <f>VLOOKUP($B290, students, 7, FALSE)</f>
        <v>Yes</v>
      </c>
      <c r="N290" t="s">
        <v>31</v>
      </c>
      <c r="O290" t="s">
        <v>22</v>
      </c>
    </row>
    <row r="291" spans="1:15">
      <c r="A291" t="str">
        <f t="shared" si="19"/>
        <v>Unit 7 Test5</v>
      </c>
      <c r="B291" s="2" t="s">
        <v>60</v>
      </c>
      <c r="C291" s="2" t="s">
        <v>80</v>
      </c>
      <c r="D291" s="2">
        <v>5</v>
      </c>
      <c r="E291" s="1" t="str">
        <f>HLOOKUP(B291, test7, 6, FALSE)</f>
        <v>b</v>
      </c>
      <c r="F291" s="1" t="str">
        <f t="shared" si="16"/>
        <v>b</v>
      </c>
      <c r="G291" s="1">
        <f t="shared" si="17"/>
        <v>2</v>
      </c>
      <c r="H291">
        <f t="shared" si="18"/>
        <v>2</v>
      </c>
      <c r="I291" s="1" t="str">
        <f>VLOOKUP($B291, students, 3, FALSE)</f>
        <v>Yes</v>
      </c>
      <c r="J291" s="1" t="str">
        <f>VLOOKUP($B291, students, 4, FALSE)</f>
        <v>Yes</v>
      </c>
      <c r="K291" s="1" t="str">
        <f>VLOOKUP($B291, students, 5, FALSE)</f>
        <v>Male</v>
      </c>
      <c r="L291" s="1" t="str">
        <f>VLOOKUP($B291, students, 6, FALSE)</f>
        <v>Hispanic</v>
      </c>
      <c r="M291" s="1" t="str">
        <f>VLOOKUP($B291, students, 7, FALSE)</f>
        <v>Yes</v>
      </c>
      <c r="N291" t="s">
        <v>31</v>
      </c>
      <c r="O291" t="s">
        <v>23</v>
      </c>
    </row>
    <row r="292" spans="1:15">
      <c r="A292" t="str">
        <f t="shared" si="19"/>
        <v>Unit 7 Test6</v>
      </c>
      <c r="B292" s="2" t="s">
        <v>60</v>
      </c>
      <c r="C292" s="2" t="s">
        <v>80</v>
      </c>
      <c r="D292" s="2">
        <v>6</v>
      </c>
      <c r="E292" s="1" t="b">
        <f>HLOOKUP(B292, test7, 7, FALSE)</f>
        <v>1</v>
      </c>
      <c r="F292" s="1" t="b">
        <f t="shared" si="16"/>
        <v>1</v>
      </c>
      <c r="G292" s="1">
        <f t="shared" si="17"/>
        <v>1</v>
      </c>
      <c r="H292">
        <f t="shared" si="18"/>
        <v>1</v>
      </c>
      <c r="I292" s="1" t="str">
        <f>VLOOKUP($B292, students, 3, FALSE)</f>
        <v>Yes</v>
      </c>
      <c r="J292" s="1" t="str">
        <f>VLOOKUP($B292, students, 4, FALSE)</f>
        <v>Yes</v>
      </c>
      <c r="K292" s="1" t="str">
        <f>VLOOKUP($B292, students, 5, FALSE)</f>
        <v>Male</v>
      </c>
      <c r="L292" s="1" t="str">
        <f>VLOOKUP($B292, students, 6, FALSE)</f>
        <v>Hispanic</v>
      </c>
      <c r="M292" s="1" t="str">
        <f>VLOOKUP($B292, students, 7, FALSE)</f>
        <v>Yes</v>
      </c>
      <c r="N292" t="s">
        <v>31</v>
      </c>
      <c r="O292" t="s">
        <v>24</v>
      </c>
    </row>
    <row r="293" spans="1:15">
      <c r="A293" t="str">
        <f t="shared" si="19"/>
        <v>Unit 7 Test6b</v>
      </c>
      <c r="B293" s="2" t="s">
        <v>60</v>
      </c>
      <c r="C293" s="2" t="s">
        <v>80</v>
      </c>
      <c r="D293" s="2" t="s">
        <v>14</v>
      </c>
      <c r="E293" s="1">
        <f>HLOOKUP(B293, test7, 8, FALSE)</f>
        <v>1</v>
      </c>
      <c r="F293" s="1">
        <f t="shared" si="16"/>
        <v>1</v>
      </c>
      <c r="G293" s="1">
        <f t="shared" si="17"/>
        <v>1</v>
      </c>
      <c r="H293">
        <f t="shared" si="18"/>
        <v>1</v>
      </c>
      <c r="I293" s="1" t="str">
        <f>VLOOKUP($B293, students, 3, FALSE)</f>
        <v>Yes</v>
      </c>
      <c r="J293" s="1" t="str">
        <f>VLOOKUP($B293, students, 4, FALSE)</f>
        <v>Yes</v>
      </c>
      <c r="K293" s="1" t="str">
        <f>VLOOKUP($B293, students, 5, FALSE)</f>
        <v>Male</v>
      </c>
      <c r="L293" s="1" t="str">
        <f>VLOOKUP($B293, students, 6, FALSE)</f>
        <v>Hispanic</v>
      </c>
      <c r="M293" s="1" t="str">
        <f>VLOOKUP($B293, students, 7, FALSE)</f>
        <v>Yes</v>
      </c>
      <c r="N293" t="s">
        <v>31</v>
      </c>
      <c r="O293" t="s">
        <v>24</v>
      </c>
    </row>
    <row r="294" spans="1:15">
      <c r="A294" t="str">
        <f t="shared" si="19"/>
        <v>Unit 7 Test7</v>
      </c>
      <c r="B294" s="2" t="s">
        <v>60</v>
      </c>
      <c r="C294" s="2" t="s">
        <v>80</v>
      </c>
      <c r="D294" s="2">
        <v>7</v>
      </c>
      <c r="E294" s="1" t="b">
        <f>HLOOKUP(B294, test7, 9, FALSE)</f>
        <v>0</v>
      </c>
      <c r="F294" s="1" t="b">
        <f t="shared" si="16"/>
        <v>0</v>
      </c>
      <c r="G294" s="1">
        <f t="shared" si="17"/>
        <v>1</v>
      </c>
      <c r="H294">
        <f t="shared" si="18"/>
        <v>1</v>
      </c>
      <c r="I294" s="1" t="str">
        <f>VLOOKUP($B294, students, 3, FALSE)</f>
        <v>Yes</v>
      </c>
      <c r="J294" s="1" t="str">
        <f>VLOOKUP($B294, students, 4, FALSE)</f>
        <v>Yes</v>
      </c>
      <c r="K294" s="1" t="str">
        <f>VLOOKUP($B294, students, 5, FALSE)</f>
        <v>Male</v>
      </c>
      <c r="L294" s="1" t="str">
        <f>VLOOKUP($B294, students, 6, FALSE)</f>
        <v>Hispanic</v>
      </c>
      <c r="M294" s="1" t="str">
        <f>VLOOKUP($B294, students, 7, FALSE)</f>
        <v>Yes</v>
      </c>
      <c r="N294" t="s">
        <v>32</v>
      </c>
      <c r="O294" t="s">
        <v>20</v>
      </c>
    </row>
    <row r="295" spans="1:15">
      <c r="A295" t="str">
        <f t="shared" si="19"/>
        <v>Unit 7 Test7b</v>
      </c>
      <c r="B295" s="2" t="s">
        <v>60</v>
      </c>
      <c r="C295" s="2" t="s">
        <v>80</v>
      </c>
      <c r="D295" s="2" t="s">
        <v>15</v>
      </c>
      <c r="E295" s="1">
        <f>HLOOKUP(B295, test7, 10, FALSE)</f>
        <v>1</v>
      </c>
      <c r="F295" s="1">
        <f t="shared" si="16"/>
        <v>1</v>
      </c>
      <c r="G295" s="1">
        <f t="shared" si="17"/>
        <v>1</v>
      </c>
      <c r="H295">
        <f t="shared" si="18"/>
        <v>1</v>
      </c>
      <c r="I295" s="1" t="str">
        <f>VLOOKUP($B295, students, 3, FALSE)</f>
        <v>Yes</v>
      </c>
      <c r="J295" s="1" t="str">
        <f>VLOOKUP($B295, students, 4, FALSE)</f>
        <v>Yes</v>
      </c>
      <c r="K295" s="1" t="str">
        <f>VLOOKUP($B295, students, 5, FALSE)</f>
        <v>Male</v>
      </c>
      <c r="L295" s="1" t="str">
        <f>VLOOKUP($B295, students, 6, FALSE)</f>
        <v>Hispanic</v>
      </c>
      <c r="M295" s="1" t="str">
        <f>VLOOKUP($B295, students, 7, FALSE)</f>
        <v>Yes</v>
      </c>
      <c r="N295" t="s">
        <v>34</v>
      </c>
      <c r="O295" t="s">
        <v>29</v>
      </c>
    </row>
    <row r="296" spans="1:15">
      <c r="A296" t="str">
        <f t="shared" si="19"/>
        <v>Unit 7 Test8</v>
      </c>
      <c r="B296" s="2" t="s">
        <v>60</v>
      </c>
      <c r="C296" s="2" t="s">
        <v>80</v>
      </c>
      <c r="D296" s="2">
        <v>8</v>
      </c>
      <c r="E296" s="1">
        <f>HLOOKUP(B296, test7, 11, FALSE)</f>
        <v>4</v>
      </c>
      <c r="F296" s="1">
        <f t="shared" si="16"/>
        <v>4</v>
      </c>
      <c r="G296" s="1">
        <f t="shared" si="17"/>
        <v>4</v>
      </c>
      <c r="H296">
        <f t="shared" si="18"/>
        <v>4</v>
      </c>
      <c r="I296" s="1" t="str">
        <f>VLOOKUP($B296, students, 3, FALSE)</f>
        <v>Yes</v>
      </c>
      <c r="J296" s="1" t="str">
        <f>VLOOKUP($B296, students, 4, FALSE)</f>
        <v>Yes</v>
      </c>
      <c r="K296" s="1" t="str">
        <f>VLOOKUP($B296, students, 5, FALSE)</f>
        <v>Male</v>
      </c>
      <c r="L296" s="1" t="str">
        <f>VLOOKUP($B296, students, 6, FALSE)</f>
        <v>Hispanic</v>
      </c>
      <c r="M296" s="1" t="str">
        <f>VLOOKUP($B296, students, 7, FALSE)</f>
        <v>Yes</v>
      </c>
      <c r="N296" t="s">
        <v>34</v>
      </c>
      <c r="O296" t="s">
        <v>29</v>
      </c>
    </row>
    <row r="297" spans="1:15">
      <c r="A297" t="str">
        <f t="shared" si="19"/>
        <v>Unit 7 Test9a</v>
      </c>
      <c r="B297" s="2" t="s">
        <v>60</v>
      </c>
      <c r="C297" s="2" t="s">
        <v>80</v>
      </c>
      <c r="D297" s="2" t="s">
        <v>2</v>
      </c>
      <c r="E297" s="1" t="str">
        <f>HLOOKUP(B297, test7, 12, FALSE)</f>
        <v>a</v>
      </c>
      <c r="F297" s="1" t="str">
        <f t="shared" si="16"/>
        <v>a</v>
      </c>
      <c r="G297" s="1">
        <f t="shared" si="17"/>
        <v>2</v>
      </c>
      <c r="H297">
        <f t="shared" si="18"/>
        <v>4</v>
      </c>
      <c r="I297" s="1" t="str">
        <f>VLOOKUP($B297, students, 3, FALSE)</f>
        <v>Yes</v>
      </c>
      <c r="J297" s="1" t="str">
        <f>VLOOKUP($B297, students, 4, FALSE)</f>
        <v>Yes</v>
      </c>
      <c r="K297" s="1" t="str">
        <f>VLOOKUP($B297, students, 5, FALSE)</f>
        <v>Male</v>
      </c>
      <c r="L297" s="1" t="str">
        <f>VLOOKUP($B297, students, 6, FALSE)</f>
        <v>Hispanic</v>
      </c>
      <c r="M297" s="1" t="str">
        <f>VLOOKUP($B297, students, 7, FALSE)</f>
        <v>Yes</v>
      </c>
      <c r="N297" t="s">
        <v>34</v>
      </c>
      <c r="O297" t="s">
        <v>29</v>
      </c>
    </row>
    <row r="298" spans="1:15">
      <c r="A298" t="str">
        <f t="shared" si="19"/>
        <v>Unit 7 Test9b</v>
      </c>
      <c r="B298" s="2" t="s">
        <v>60</v>
      </c>
      <c r="C298" s="2" t="s">
        <v>80</v>
      </c>
      <c r="D298" s="2" t="s">
        <v>3</v>
      </c>
      <c r="E298" s="1">
        <f>HLOOKUP(B298, test7, 13, FALSE)</f>
        <v>4</v>
      </c>
      <c r="F298" s="1">
        <f t="shared" si="16"/>
        <v>4</v>
      </c>
      <c r="G298" s="1">
        <f t="shared" si="17"/>
        <v>4</v>
      </c>
      <c r="H298">
        <f t="shared" si="18"/>
        <v>4</v>
      </c>
      <c r="I298" s="1" t="str">
        <f>VLOOKUP($B298, students, 3, FALSE)</f>
        <v>Yes</v>
      </c>
      <c r="J298" s="1" t="str">
        <f>VLOOKUP($B298, students, 4, FALSE)</f>
        <v>Yes</v>
      </c>
      <c r="K298" s="1" t="str">
        <f>VLOOKUP($B298, students, 5, FALSE)</f>
        <v>Male</v>
      </c>
      <c r="L298" s="1" t="str">
        <f>VLOOKUP($B298, students, 6, FALSE)</f>
        <v>Hispanic</v>
      </c>
      <c r="M298" s="1" t="str">
        <f>VLOOKUP($B298, students, 7, FALSE)</f>
        <v>Yes</v>
      </c>
      <c r="N298" t="s">
        <v>34</v>
      </c>
      <c r="O298" t="s">
        <v>29</v>
      </c>
    </row>
    <row r="299" spans="1:15">
      <c r="A299" t="str">
        <f t="shared" si="19"/>
        <v>Unit 7 Test10</v>
      </c>
      <c r="B299" s="2" t="s">
        <v>60</v>
      </c>
      <c r="C299" s="2" t="s">
        <v>80</v>
      </c>
      <c r="D299" s="2">
        <v>10</v>
      </c>
      <c r="E299" s="1">
        <f>HLOOKUP(B299, test7, 14, FALSE)</f>
        <v>3</v>
      </c>
      <c r="F299" s="1">
        <f t="shared" si="16"/>
        <v>3</v>
      </c>
      <c r="G299" s="1">
        <f t="shared" si="17"/>
        <v>4</v>
      </c>
      <c r="H299">
        <f t="shared" si="18"/>
        <v>3</v>
      </c>
      <c r="I299" s="1" t="str">
        <f>VLOOKUP($B299, students, 3, FALSE)</f>
        <v>Yes</v>
      </c>
      <c r="J299" s="1" t="str">
        <f>VLOOKUP($B299, students, 4, FALSE)</f>
        <v>Yes</v>
      </c>
      <c r="K299" s="1" t="str">
        <f>VLOOKUP($B299, students, 5, FALSE)</f>
        <v>Male</v>
      </c>
      <c r="L299" s="1" t="str">
        <f>VLOOKUP($B299, students, 6, FALSE)</f>
        <v>Hispanic</v>
      </c>
      <c r="M299" s="1" t="str">
        <f>VLOOKUP($B299, students, 7, FALSE)</f>
        <v>Yes</v>
      </c>
      <c r="N299" t="s">
        <v>31</v>
      </c>
      <c r="O299" t="s">
        <v>24</v>
      </c>
    </row>
    <row r="300" spans="1:15">
      <c r="A300" t="str">
        <f t="shared" si="19"/>
        <v>Unit 7 Test11</v>
      </c>
      <c r="B300" s="2" t="s">
        <v>60</v>
      </c>
      <c r="C300" s="2" t="s">
        <v>80</v>
      </c>
      <c r="D300" s="2">
        <v>11</v>
      </c>
      <c r="E300" s="1">
        <f>HLOOKUP(B300, test7, 15, FALSE)</f>
        <v>4</v>
      </c>
      <c r="F300" s="1">
        <f t="shared" si="16"/>
        <v>4</v>
      </c>
      <c r="G300" s="1">
        <f t="shared" si="17"/>
        <v>4</v>
      </c>
      <c r="H300">
        <f t="shared" si="18"/>
        <v>4</v>
      </c>
      <c r="I300" s="1" t="str">
        <f>VLOOKUP($B300, students, 3, FALSE)</f>
        <v>Yes</v>
      </c>
      <c r="J300" s="1" t="str">
        <f>VLOOKUP($B300, students, 4, FALSE)</f>
        <v>Yes</v>
      </c>
      <c r="K300" s="1" t="str">
        <f>VLOOKUP($B300, students, 5, FALSE)</f>
        <v>Male</v>
      </c>
      <c r="L300" s="1" t="str">
        <f>VLOOKUP($B300, students, 6, FALSE)</f>
        <v>Hispanic</v>
      </c>
      <c r="M300" s="1" t="str">
        <f>VLOOKUP($B300, students, 7, FALSE)</f>
        <v>Yes</v>
      </c>
      <c r="N300" t="s">
        <v>32</v>
      </c>
      <c r="O300" t="s">
        <v>20</v>
      </c>
    </row>
    <row r="301" spans="1:15">
      <c r="A301" t="str">
        <f t="shared" si="19"/>
        <v>Unit 7 Test12a</v>
      </c>
      <c r="B301" s="2" t="s">
        <v>60</v>
      </c>
      <c r="C301" s="2" t="s">
        <v>80</v>
      </c>
      <c r="D301" s="2" t="s">
        <v>4</v>
      </c>
      <c r="E301" s="1">
        <f>HLOOKUP(B301, test7, 16, FALSE)</f>
        <v>4</v>
      </c>
      <c r="F301" s="1">
        <f t="shared" si="16"/>
        <v>4</v>
      </c>
      <c r="G301" s="1">
        <f t="shared" si="17"/>
        <v>4</v>
      </c>
      <c r="H301">
        <f t="shared" si="18"/>
        <v>4</v>
      </c>
      <c r="I301" s="1" t="str">
        <f>VLOOKUP($B301, students, 3, FALSE)</f>
        <v>Yes</v>
      </c>
      <c r="J301" s="1" t="str">
        <f>VLOOKUP($B301, students, 4, FALSE)</f>
        <v>Yes</v>
      </c>
      <c r="K301" s="1" t="str">
        <f>VLOOKUP($B301, students, 5, FALSE)</f>
        <v>Male</v>
      </c>
      <c r="L301" s="1" t="str">
        <f>VLOOKUP($B301, students, 6, FALSE)</f>
        <v>Hispanic</v>
      </c>
      <c r="M301" s="1" t="str">
        <f>VLOOKUP($B301, students, 7, FALSE)</f>
        <v>Yes</v>
      </c>
      <c r="N301" t="s">
        <v>32</v>
      </c>
      <c r="O301" t="s">
        <v>20</v>
      </c>
    </row>
    <row r="302" spans="1:15">
      <c r="A302" t="str">
        <f t="shared" si="19"/>
        <v>Unit 7 Test12b</v>
      </c>
      <c r="B302" s="2" t="s">
        <v>60</v>
      </c>
      <c r="C302" s="2" t="s">
        <v>80</v>
      </c>
      <c r="D302" s="2" t="s">
        <v>5</v>
      </c>
      <c r="E302" s="1">
        <f>HLOOKUP(B302, test7, 17, FALSE)</f>
        <v>2</v>
      </c>
      <c r="F302" s="1">
        <f t="shared" si="16"/>
        <v>2</v>
      </c>
      <c r="G302" s="1">
        <f t="shared" si="17"/>
        <v>2</v>
      </c>
      <c r="H302">
        <f t="shared" si="18"/>
        <v>2</v>
      </c>
      <c r="I302" s="1" t="str">
        <f>VLOOKUP($B302, students, 3, FALSE)</f>
        <v>Yes</v>
      </c>
      <c r="J302" s="1" t="str">
        <f>VLOOKUP($B302, students, 4, FALSE)</f>
        <v>Yes</v>
      </c>
      <c r="K302" s="1" t="str">
        <f>VLOOKUP($B302, students, 5, FALSE)</f>
        <v>Male</v>
      </c>
      <c r="L302" s="1" t="str">
        <f>VLOOKUP($B302, students, 6, FALSE)</f>
        <v>Hispanic</v>
      </c>
      <c r="M302" s="1" t="str">
        <f>VLOOKUP($B302, students, 7, FALSE)</f>
        <v>Yes</v>
      </c>
      <c r="N302" t="s">
        <v>33</v>
      </c>
      <c r="O302" t="s">
        <v>19</v>
      </c>
    </row>
    <row r="303" spans="1:15">
      <c r="A303" t="str">
        <f t="shared" si="19"/>
        <v>Unit 7 Test12c</v>
      </c>
      <c r="B303" s="2" t="s">
        <v>60</v>
      </c>
      <c r="C303" s="2" t="s">
        <v>80</v>
      </c>
      <c r="D303" s="2" t="s">
        <v>6</v>
      </c>
      <c r="E303" s="1">
        <f>HLOOKUP(B303, test7, 18, FALSE)</f>
        <v>3</v>
      </c>
      <c r="F303" s="1">
        <f t="shared" si="16"/>
        <v>3</v>
      </c>
      <c r="G303" s="1">
        <f t="shared" si="17"/>
        <v>4</v>
      </c>
      <c r="H303">
        <f t="shared" si="18"/>
        <v>3</v>
      </c>
      <c r="I303" s="1" t="str">
        <f>VLOOKUP($B303, students, 3, FALSE)</f>
        <v>Yes</v>
      </c>
      <c r="J303" s="1" t="str">
        <f>VLOOKUP($B303, students, 4, FALSE)</f>
        <v>Yes</v>
      </c>
      <c r="K303" s="1" t="str">
        <f>VLOOKUP($B303, students, 5, FALSE)</f>
        <v>Male</v>
      </c>
      <c r="L303" s="1" t="str">
        <f>VLOOKUP($B303, students, 6, FALSE)</f>
        <v>Hispanic</v>
      </c>
      <c r="M303" s="1" t="str">
        <f>VLOOKUP($B303, students, 7, FALSE)</f>
        <v>Yes</v>
      </c>
      <c r="N303" t="s">
        <v>31</v>
      </c>
      <c r="O303" t="s">
        <v>22</v>
      </c>
    </row>
    <row r="304" spans="1:15">
      <c r="A304" t="str">
        <f t="shared" si="19"/>
        <v>Unit 7 Test13a</v>
      </c>
      <c r="B304" s="2" t="s">
        <v>60</v>
      </c>
      <c r="C304" s="2" t="s">
        <v>80</v>
      </c>
      <c r="D304" s="2" t="s">
        <v>7</v>
      </c>
      <c r="E304" s="1">
        <f>HLOOKUP(B304, test7, 19, FALSE)</f>
        <v>4</v>
      </c>
      <c r="F304" s="1">
        <f t="shared" si="16"/>
        <v>4</v>
      </c>
      <c r="G304" s="1">
        <f t="shared" si="17"/>
        <v>4</v>
      </c>
      <c r="H304">
        <f t="shared" si="18"/>
        <v>4</v>
      </c>
      <c r="I304" s="1" t="str">
        <f>VLOOKUP($B304, students, 3, FALSE)</f>
        <v>Yes</v>
      </c>
      <c r="J304" s="1" t="str">
        <f>VLOOKUP($B304, students, 4, FALSE)</f>
        <v>Yes</v>
      </c>
      <c r="K304" s="1" t="str">
        <f>VLOOKUP($B304, students, 5, FALSE)</f>
        <v>Male</v>
      </c>
      <c r="L304" s="1" t="str">
        <f>VLOOKUP($B304, students, 6, FALSE)</f>
        <v>Hispanic</v>
      </c>
      <c r="M304" s="1" t="str">
        <f>VLOOKUP($B304, students, 7, FALSE)</f>
        <v>Yes</v>
      </c>
      <c r="N304" t="s">
        <v>31</v>
      </c>
      <c r="O304" t="s">
        <v>22</v>
      </c>
    </row>
    <row r="305" spans="1:15">
      <c r="A305" t="str">
        <f t="shared" si="19"/>
        <v>Unit 7 Test13b</v>
      </c>
      <c r="B305" s="2" t="s">
        <v>60</v>
      </c>
      <c r="C305" s="2" t="s">
        <v>80</v>
      </c>
      <c r="D305" s="2" t="s">
        <v>8</v>
      </c>
      <c r="E305" s="1">
        <f>HLOOKUP(B305, test7, 20, FALSE)</f>
        <v>2</v>
      </c>
      <c r="F305" s="1">
        <f t="shared" si="16"/>
        <v>2</v>
      </c>
      <c r="G305" s="1">
        <f t="shared" si="17"/>
        <v>4</v>
      </c>
      <c r="H305">
        <f t="shared" si="18"/>
        <v>2</v>
      </c>
      <c r="I305" s="1" t="str">
        <f>VLOOKUP($B305, students, 3, FALSE)</f>
        <v>Yes</v>
      </c>
      <c r="J305" s="1" t="str">
        <f>VLOOKUP($B305, students, 4, FALSE)</f>
        <v>Yes</v>
      </c>
      <c r="K305" s="1" t="str">
        <f>VLOOKUP($B305, students, 5, FALSE)</f>
        <v>Male</v>
      </c>
      <c r="L305" s="1" t="str">
        <f>VLOOKUP($B305, students, 6, FALSE)</f>
        <v>Hispanic</v>
      </c>
      <c r="M305" s="1" t="str">
        <f>VLOOKUP($B305, students, 7, FALSE)</f>
        <v>Yes</v>
      </c>
      <c r="N305" t="s">
        <v>31</v>
      </c>
      <c r="O305" t="s">
        <v>23</v>
      </c>
    </row>
    <row r="306" spans="1:15">
      <c r="A306" t="str">
        <f t="shared" si="19"/>
        <v>Unit 7 Test1</v>
      </c>
      <c r="B306" s="2" t="s">
        <v>61</v>
      </c>
      <c r="C306" s="2" t="s">
        <v>80</v>
      </c>
      <c r="D306" s="2">
        <v>1</v>
      </c>
      <c r="E306" s="1" t="str">
        <f>HLOOKUP(B306, test7, 2, FALSE)</f>
        <v>c</v>
      </c>
      <c r="F306" s="1" t="str">
        <f t="shared" si="16"/>
        <v>c</v>
      </c>
      <c r="G306" s="1">
        <f t="shared" si="17"/>
        <v>2</v>
      </c>
      <c r="H306">
        <f t="shared" si="18"/>
        <v>2</v>
      </c>
      <c r="I306" s="1" t="str">
        <f>VLOOKUP($B306, students, 3, FALSE)</f>
        <v>No</v>
      </c>
      <c r="J306" s="1" t="str">
        <f>VLOOKUP($B306, students, 4, FALSE)</f>
        <v>Yes</v>
      </c>
      <c r="K306" s="1" t="str">
        <f>VLOOKUP($B306, students, 5, FALSE)</f>
        <v>Female</v>
      </c>
      <c r="L306" s="1" t="str">
        <f>VLOOKUP($B306, students, 6, FALSE)</f>
        <v>Caucasian</v>
      </c>
      <c r="M306" s="1" t="str">
        <f>VLOOKUP($B306, students, 7, FALSE)</f>
        <v>No</v>
      </c>
      <c r="N306" t="s">
        <v>33</v>
      </c>
      <c r="O306" t="s">
        <v>19</v>
      </c>
    </row>
    <row r="307" spans="1:15">
      <c r="A307" t="str">
        <f t="shared" si="19"/>
        <v>Unit 7 Test2</v>
      </c>
      <c r="B307" s="2" t="s">
        <v>61</v>
      </c>
      <c r="C307" s="2" t="s">
        <v>80</v>
      </c>
      <c r="D307" s="2">
        <v>2</v>
      </c>
      <c r="E307" s="1" t="str">
        <f>HLOOKUP(B307, test7, 3, FALSE)</f>
        <v>a</v>
      </c>
      <c r="F307" s="1" t="str">
        <f t="shared" si="16"/>
        <v>b</v>
      </c>
      <c r="G307" s="1">
        <f t="shared" si="17"/>
        <v>2</v>
      </c>
      <c r="H307">
        <f t="shared" si="18"/>
        <v>0</v>
      </c>
      <c r="I307" s="1" t="str">
        <f>VLOOKUP($B307, students, 3, FALSE)</f>
        <v>No</v>
      </c>
      <c r="J307" s="1" t="str">
        <f>VLOOKUP($B307, students, 4, FALSE)</f>
        <v>Yes</v>
      </c>
      <c r="K307" s="1" t="str">
        <f>VLOOKUP($B307, students, 5, FALSE)</f>
        <v>Female</v>
      </c>
      <c r="L307" s="1" t="str">
        <f>VLOOKUP($B307, students, 6, FALSE)</f>
        <v>Caucasian</v>
      </c>
      <c r="M307" s="1" t="str">
        <f>VLOOKUP($B307, students, 7, FALSE)</f>
        <v>No</v>
      </c>
      <c r="N307" t="s">
        <v>32</v>
      </c>
      <c r="O307" t="s">
        <v>20</v>
      </c>
    </row>
    <row r="308" spans="1:15">
      <c r="A308" t="str">
        <f t="shared" si="19"/>
        <v>Unit 7 Test3</v>
      </c>
      <c r="B308" s="2" t="s">
        <v>61</v>
      </c>
      <c r="C308" s="2" t="s">
        <v>80</v>
      </c>
      <c r="D308" s="2">
        <v>3</v>
      </c>
      <c r="E308" s="1" t="str">
        <f>HLOOKUP(B308, test7, 4, FALSE)</f>
        <v>d</v>
      </c>
      <c r="F308" s="1" t="str">
        <f t="shared" si="16"/>
        <v>d</v>
      </c>
      <c r="G308" s="1">
        <f t="shared" si="17"/>
        <v>2</v>
      </c>
      <c r="H308">
        <f t="shared" si="18"/>
        <v>2</v>
      </c>
      <c r="I308" s="1" t="str">
        <f>VLOOKUP($B308, students, 3, FALSE)</f>
        <v>No</v>
      </c>
      <c r="J308" s="1" t="str">
        <f>VLOOKUP($B308, students, 4, FALSE)</f>
        <v>Yes</v>
      </c>
      <c r="K308" s="1" t="str">
        <f>VLOOKUP($B308, students, 5, FALSE)</f>
        <v>Female</v>
      </c>
      <c r="L308" s="1" t="str">
        <f>VLOOKUP($B308, students, 6, FALSE)</f>
        <v>Caucasian</v>
      </c>
      <c r="M308" s="1" t="str">
        <f>VLOOKUP($B308, students, 7, FALSE)</f>
        <v>No</v>
      </c>
      <c r="N308" t="s">
        <v>33</v>
      </c>
      <c r="O308" t="s">
        <v>21</v>
      </c>
    </row>
    <row r="309" spans="1:15">
      <c r="A309" t="str">
        <f t="shared" si="19"/>
        <v>Unit 7 Test4</v>
      </c>
      <c r="B309" s="2" t="s">
        <v>61</v>
      </c>
      <c r="C309" s="2" t="s">
        <v>80</v>
      </c>
      <c r="D309" s="2">
        <v>4</v>
      </c>
      <c r="E309" s="1" t="str">
        <f>HLOOKUP(B309, test7, 5, FALSE)</f>
        <v>a</v>
      </c>
      <c r="F309" s="1" t="str">
        <f t="shared" si="16"/>
        <v>a</v>
      </c>
      <c r="G309" s="1">
        <f t="shared" si="17"/>
        <v>2</v>
      </c>
      <c r="H309">
        <f t="shared" si="18"/>
        <v>2</v>
      </c>
      <c r="I309" s="1" t="str">
        <f>VLOOKUP($B309, students, 3, FALSE)</f>
        <v>No</v>
      </c>
      <c r="J309" s="1" t="str">
        <f>VLOOKUP($B309, students, 4, FALSE)</f>
        <v>Yes</v>
      </c>
      <c r="K309" s="1" t="str">
        <f>VLOOKUP($B309, students, 5, FALSE)</f>
        <v>Female</v>
      </c>
      <c r="L309" s="1" t="str">
        <f>VLOOKUP($B309, students, 6, FALSE)</f>
        <v>Caucasian</v>
      </c>
      <c r="M309" s="1" t="str">
        <f>VLOOKUP($B309, students, 7, FALSE)</f>
        <v>No</v>
      </c>
      <c r="N309" t="s">
        <v>31</v>
      </c>
      <c r="O309" t="s">
        <v>22</v>
      </c>
    </row>
    <row r="310" spans="1:15">
      <c r="A310" t="str">
        <f t="shared" si="19"/>
        <v>Unit 7 Test5</v>
      </c>
      <c r="B310" s="2" t="s">
        <v>61</v>
      </c>
      <c r="C310" s="2" t="s">
        <v>80</v>
      </c>
      <c r="D310" s="2">
        <v>5</v>
      </c>
      <c r="E310" s="1" t="str">
        <f>HLOOKUP(B310, test7, 6, FALSE)</f>
        <v>c</v>
      </c>
      <c r="F310" s="1" t="str">
        <f t="shared" si="16"/>
        <v>b</v>
      </c>
      <c r="G310" s="1">
        <f t="shared" si="17"/>
        <v>2</v>
      </c>
      <c r="H310">
        <f t="shared" si="18"/>
        <v>0</v>
      </c>
      <c r="I310" s="1" t="str">
        <f>VLOOKUP($B310, students, 3, FALSE)</f>
        <v>No</v>
      </c>
      <c r="J310" s="1" t="str">
        <f>VLOOKUP($B310, students, 4, FALSE)</f>
        <v>Yes</v>
      </c>
      <c r="K310" s="1" t="str">
        <f>VLOOKUP($B310, students, 5, FALSE)</f>
        <v>Female</v>
      </c>
      <c r="L310" s="1" t="str">
        <f>VLOOKUP($B310, students, 6, FALSE)</f>
        <v>Caucasian</v>
      </c>
      <c r="M310" s="1" t="str">
        <f>VLOOKUP($B310, students, 7, FALSE)</f>
        <v>No</v>
      </c>
      <c r="N310" t="s">
        <v>31</v>
      </c>
      <c r="O310" t="s">
        <v>23</v>
      </c>
    </row>
    <row r="311" spans="1:15">
      <c r="A311" t="str">
        <f t="shared" si="19"/>
        <v>Unit 7 Test6</v>
      </c>
      <c r="B311" s="2" t="s">
        <v>61</v>
      </c>
      <c r="C311" s="2" t="s">
        <v>80</v>
      </c>
      <c r="D311" s="2">
        <v>6</v>
      </c>
      <c r="E311" s="1" t="b">
        <f>HLOOKUP(B311, test7, 7, FALSE)</f>
        <v>1</v>
      </c>
      <c r="F311" s="1" t="b">
        <f t="shared" si="16"/>
        <v>1</v>
      </c>
      <c r="G311" s="1">
        <f t="shared" si="17"/>
        <v>1</v>
      </c>
      <c r="H311">
        <f t="shared" si="18"/>
        <v>1</v>
      </c>
      <c r="I311" s="1" t="str">
        <f>VLOOKUP($B311, students, 3, FALSE)</f>
        <v>No</v>
      </c>
      <c r="J311" s="1" t="str">
        <f>VLOOKUP($B311, students, 4, FALSE)</f>
        <v>Yes</v>
      </c>
      <c r="K311" s="1" t="str">
        <f>VLOOKUP($B311, students, 5, FALSE)</f>
        <v>Female</v>
      </c>
      <c r="L311" s="1" t="str">
        <f>VLOOKUP($B311, students, 6, FALSE)</f>
        <v>Caucasian</v>
      </c>
      <c r="M311" s="1" t="str">
        <f>VLOOKUP($B311, students, 7, FALSE)</f>
        <v>No</v>
      </c>
      <c r="N311" t="s">
        <v>31</v>
      </c>
      <c r="O311" t="s">
        <v>24</v>
      </c>
    </row>
    <row r="312" spans="1:15">
      <c r="A312" t="str">
        <f t="shared" si="19"/>
        <v>Unit 7 Test6b</v>
      </c>
      <c r="B312" s="2" t="s">
        <v>61</v>
      </c>
      <c r="C312" s="2" t="s">
        <v>80</v>
      </c>
      <c r="D312" s="2" t="s">
        <v>14</v>
      </c>
      <c r="E312" s="1">
        <f>HLOOKUP(B312, test7, 8, FALSE)</f>
        <v>1</v>
      </c>
      <c r="F312" s="1">
        <f t="shared" si="16"/>
        <v>1</v>
      </c>
      <c r="G312" s="1">
        <f t="shared" si="17"/>
        <v>1</v>
      </c>
      <c r="H312">
        <f t="shared" si="18"/>
        <v>1</v>
      </c>
      <c r="I312" s="1" t="str">
        <f>VLOOKUP($B312, students, 3, FALSE)</f>
        <v>No</v>
      </c>
      <c r="J312" s="1" t="str">
        <f>VLOOKUP($B312, students, 4, FALSE)</f>
        <v>Yes</v>
      </c>
      <c r="K312" s="1" t="str">
        <f>VLOOKUP($B312, students, 5, FALSE)</f>
        <v>Female</v>
      </c>
      <c r="L312" s="1" t="str">
        <f>VLOOKUP($B312, students, 6, FALSE)</f>
        <v>Caucasian</v>
      </c>
      <c r="M312" s="1" t="str">
        <f>VLOOKUP($B312, students, 7, FALSE)</f>
        <v>No</v>
      </c>
      <c r="N312" t="s">
        <v>31</v>
      </c>
      <c r="O312" t="s">
        <v>24</v>
      </c>
    </row>
    <row r="313" spans="1:15">
      <c r="A313" t="str">
        <f t="shared" si="19"/>
        <v>Unit 7 Test7</v>
      </c>
      <c r="B313" s="2" t="s">
        <v>61</v>
      </c>
      <c r="C313" s="2" t="s">
        <v>80</v>
      </c>
      <c r="D313" s="2">
        <v>7</v>
      </c>
      <c r="E313" s="1" t="b">
        <f>HLOOKUP(B313, test7, 9, FALSE)</f>
        <v>0</v>
      </c>
      <c r="F313" s="1" t="b">
        <f t="shared" si="16"/>
        <v>0</v>
      </c>
      <c r="G313" s="1">
        <f t="shared" si="17"/>
        <v>1</v>
      </c>
      <c r="H313">
        <f t="shared" si="18"/>
        <v>1</v>
      </c>
      <c r="I313" s="1" t="str">
        <f>VLOOKUP($B313, students, 3, FALSE)</f>
        <v>No</v>
      </c>
      <c r="J313" s="1" t="str">
        <f>VLOOKUP($B313, students, 4, FALSE)</f>
        <v>Yes</v>
      </c>
      <c r="K313" s="1" t="str">
        <f>VLOOKUP($B313, students, 5, FALSE)</f>
        <v>Female</v>
      </c>
      <c r="L313" s="1" t="str">
        <f>VLOOKUP($B313, students, 6, FALSE)</f>
        <v>Caucasian</v>
      </c>
      <c r="M313" s="1" t="str">
        <f>VLOOKUP($B313, students, 7, FALSE)</f>
        <v>No</v>
      </c>
      <c r="N313" t="s">
        <v>32</v>
      </c>
      <c r="O313" t="s">
        <v>20</v>
      </c>
    </row>
    <row r="314" spans="1:15">
      <c r="A314" t="str">
        <f t="shared" si="19"/>
        <v>Unit 7 Test7b</v>
      </c>
      <c r="B314" s="2" t="s">
        <v>61</v>
      </c>
      <c r="C314" s="2" t="s">
        <v>80</v>
      </c>
      <c r="D314" s="2" t="s">
        <v>15</v>
      </c>
      <c r="E314" s="1">
        <f>HLOOKUP(B314, test7, 10, FALSE)</f>
        <v>1</v>
      </c>
      <c r="F314" s="1">
        <f t="shared" si="16"/>
        <v>1</v>
      </c>
      <c r="G314" s="1">
        <f t="shared" si="17"/>
        <v>1</v>
      </c>
      <c r="H314">
        <f t="shared" si="18"/>
        <v>1</v>
      </c>
      <c r="I314" s="1" t="str">
        <f>VLOOKUP($B314, students, 3, FALSE)</f>
        <v>No</v>
      </c>
      <c r="J314" s="1" t="str">
        <f>VLOOKUP($B314, students, 4, FALSE)</f>
        <v>Yes</v>
      </c>
      <c r="K314" s="1" t="str">
        <f>VLOOKUP($B314, students, 5, FALSE)</f>
        <v>Female</v>
      </c>
      <c r="L314" s="1" t="str">
        <f>VLOOKUP($B314, students, 6, FALSE)</f>
        <v>Caucasian</v>
      </c>
      <c r="M314" s="1" t="str">
        <f>VLOOKUP($B314, students, 7, FALSE)</f>
        <v>No</v>
      </c>
      <c r="N314" t="s">
        <v>34</v>
      </c>
      <c r="O314" t="s">
        <v>29</v>
      </c>
    </row>
    <row r="315" spans="1:15">
      <c r="A315" t="str">
        <f t="shared" si="19"/>
        <v>Unit 7 Test8</v>
      </c>
      <c r="B315" s="2" t="s">
        <v>61</v>
      </c>
      <c r="C315" s="2" t="s">
        <v>80</v>
      </c>
      <c r="D315" s="2">
        <v>8</v>
      </c>
      <c r="E315" s="1">
        <f>HLOOKUP(B315, test7, 11, FALSE)</f>
        <v>4</v>
      </c>
      <c r="F315" s="1">
        <f t="shared" si="16"/>
        <v>4</v>
      </c>
      <c r="G315" s="1">
        <f t="shared" si="17"/>
        <v>4</v>
      </c>
      <c r="H315">
        <f t="shared" si="18"/>
        <v>4</v>
      </c>
      <c r="I315" s="1" t="str">
        <f>VLOOKUP($B315, students, 3, FALSE)</f>
        <v>No</v>
      </c>
      <c r="J315" s="1" t="str">
        <f>VLOOKUP($B315, students, 4, FALSE)</f>
        <v>Yes</v>
      </c>
      <c r="K315" s="1" t="str">
        <f>VLOOKUP($B315, students, 5, FALSE)</f>
        <v>Female</v>
      </c>
      <c r="L315" s="1" t="str">
        <f>VLOOKUP($B315, students, 6, FALSE)</f>
        <v>Caucasian</v>
      </c>
      <c r="M315" s="1" t="str">
        <f>VLOOKUP($B315, students, 7, FALSE)</f>
        <v>No</v>
      </c>
      <c r="N315" t="s">
        <v>34</v>
      </c>
      <c r="O315" t="s">
        <v>29</v>
      </c>
    </row>
    <row r="316" spans="1:15">
      <c r="A316" t="str">
        <f t="shared" si="19"/>
        <v>Unit 7 Test9a</v>
      </c>
      <c r="B316" s="2" t="s">
        <v>61</v>
      </c>
      <c r="C316" s="2" t="s">
        <v>80</v>
      </c>
      <c r="D316" s="2" t="s">
        <v>2</v>
      </c>
      <c r="E316" s="1" t="str">
        <f>HLOOKUP(B316, test7, 12, FALSE)</f>
        <v>a</v>
      </c>
      <c r="F316" s="1" t="str">
        <f t="shared" si="16"/>
        <v>a</v>
      </c>
      <c r="G316" s="1">
        <f t="shared" si="17"/>
        <v>2</v>
      </c>
      <c r="H316">
        <f t="shared" si="18"/>
        <v>4</v>
      </c>
      <c r="I316" s="1" t="str">
        <f>VLOOKUP($B316, students, 3, FALSE)</f>
        <v>No</v>
      </c>
      <c r="J316" s="1" t="str">
        <f>VLOOKUP($B316, students, 4, FALSE)</f>
        <v>Yes</v>
      </c>
      <c r="K316" s="1" t="str">
        <f>VLOOKUP($B316, students, 5, FALSE)</f>
        <v>Female</v>
      </c>
      <c r="L316" s="1" t="str">
        <f>VLOOKUP($B316, students, 6, FALSE)</f>
        <v>Caucasian</v>
      </c>
      <c r="M316" s="1" t="str">
        <f>VLOOKUP($B316, students, 7, FALSE)</f>
        <v>No</v>
      </c>
      <c r="N316" t="s">
        <v>34</v>
      </c>
      <c r="O316" t="s">
        <v>29</v>
      </c>
    </row>
    <row r="317" spans="1:15">
      <c r="A317" t="str">
        <f t="shared" si="19"/>
        <v>Unit 7 Test9b</v>
      </c>
      <c r="B317" s="2" t="s">
        <v>61</v>
      </c>
      <c r="C317" s="2" t="s">
        <v>80</v>
      </c>
      <c r="D317" s="2" t="s">
        <v>3</v>
      </c>
      <c r="E317" s="1">
        <f>HLOOKUP(B317, test7, 13, FALSE)</f>
        <v>4</v>
      </c>
      <c r="F317" s="1">
        <f t="shared" si="16"/>
        <v>4</v>
      </c>
      <c r="G317" s="1">
        <f t="shared" si="17"/>
        <v>4</v>
      </c>
      <c r="H317">
        <f t="shared" si="18"/>
        <v>4</v>
      </c>
      <c r="I317" s="1" t="str">
        <f>VLOOKUP($B317, students, 3, FALSE)</f>
        <v>No</v>
      </c>
      <c r="J317" s="1" t="str">
        <f>VLOOKUP($B317, students, 4, FALSE)</f>
        <v>Yes</v>
      </c>
      <c r="K317" s="1" t="str">
        <f>VLOOKUP($B317, students, 5, FALSE)</f>
        <v>Female</v>
      </c>
      <c r="L317" s="1" t="str">
        <f>VLOOKUP($B317, students, 6, FALSE)</f>
        <v>Caucasian</v>
      </c>
      <c r="M317" s="1" t="str">
        <f>VLOOKUP($B317, students, 7, FALSE)</f>
        <v>No</v>
      </c>
      <c r="N317" t="s">
        <v>34</v>
      </c>
      <c r="O317" t="s">
        <v>29</v>
      </c>
    </row>
    <row r="318" spans="1:15">
      <c r="A318" t="str">
        <f t="shared" si="19"/>
        <v>Unit 7 Test10</v>
      </c>
      <c r="B318" s="2" t="s">
        <v>61</v>
      </c>
      <c r="C318" s="2" t="s">
        <v>80</v>
      </c>
      <c r="D318" s="2">
        <v>10</v>
      </c>
      <c r="E318" s="1">
        <f>HLOOKUP(B318, test7, 14, FALSE)</f>
        <v>3.5</v>
      </c>
      <c r="F318" s="1">
        <f t="shared" si="16"/>
        <v>3.5</v>
      </c>
      <c r="G318" s="1">
        <f t="shared" si="17"/>
        <v>4</v>
      </c>
      <c r="H318">
        <f t="shared" si="18"/>
        <v>3.5</v>
      </c>
      <c r="I318" s="1" t="str">
        <f>VLOOKUP($B318, students, 3, FALSE)</f>
        <v>No</v>
      </c>
      <c r="J318" s="1" t="str">
        <f>VLOOKUP($B318, students, 4, FALSE)</f>
        <v>Yes</v>
      </c>
      <c r="K318" s="1" t="str">
        <f>VLOOKUP($B318, students, 5, FALSE)</f>
        <v>Female</v>
      </c>
      <c r="L318" s="1" t="str">
        <f>VLOOKUP($B318, students, 6, FALSE)</f>
        <v>Caucasian</v>
      </c>
      <c r="M318" s="1" t="str">
        <f>VLOOKUP($B318, students, 7, FALSE)</f>
        <v>No</v>
      </c>
      <c r="N318" t="s">
        <v>31</v>
      </c>
      <c r="O318" t="s">
        <v>24</v>
      </c>
    </row>
    <row r="319" spans="1:15">
      <c r="A319" t="str">
        <f t="shared" si="19"/>
        <v>Unit 7 Test11</v>
      </c>
      <c r="B319" s="2" t="s">
        <v>61</v>
      </c>
      <c r="C319" s="2" t="s">
        <v>80</v>
      </c>
      <c r="D319" s="2">
        <v>11</v>
      </c>
      <c r="E319" s="1">
        <f>HLOOKUP(B319, test7, 15, FALSE)</f>
        <v>4</v>
      </c>
      <c r="F319" s="1">
        <f t="shared" si="16"/>
        <v>4</v>
      </c>
      <c r="G319" s="1">
        <f t="shared" si="17"/>
        <v>4</v>
      </c>
      <c r="H319">
        <f t="shared" si="18"/>
        <v>4</v>
      </c>
      <c r="I319" s="1" t="str">
        <f>VLOOKUP($B319, students, 3, FALSE)</f>
        <v>No</v>
      </c>
      <c r="J319" s="1" t="str">
        <f>VLOOKUP($B319, students, 4, FALSE)</f>
        <v>Yes</v>
      </c>
      <c r="K319" s="1" t="str">
        <f>VLOOKUP($B319, students, 5, FALSE)</f>
        <v>Female</v>
      </c>
      <c r="L319" s="1" t="str">
        <f>VLOOKUP($B319, students, 6, FALSE)</f>
        <v>Caucasian</v>
      </c>
      <c r="M319" s="1" t="str">
        <f>VLOOKUP($B319, students, 7, FALSE)</f>
        <v>No</v>
      </c>
      <c r="N319" t="s">
        <v>32</v>
      </c>
      <c r="O319" t="s">
        <v>20</v>
      </c>
    </row>
    <row r="320" spans="1:15">
      <c r="A320" t="str">
        <f t="shared" si="19"/>
        <v>Unit 7 Test12a</v>
      </c>
      <c r="B320" s="2" t="s">
        <v>61</v>
      </c>
      <c r="C320" s="2" t="s">
        <v>80</v>
      </c>
      <c r="D320" s="2" t="s">
        <v>4</v>
      </c>
      <c r="E320" s="1">
        <f>HLOOKUP(B320, test7, 16, FALSE)</f>
        <v>4</v>
      </c>
      <c r="F320" s="1">
        <f t="shared" si="16"/>
        <v>4</v>
      </c>
      <c r="G320" s="1">
        <f t="shared" si="17"/>
        <v>4</v>
      </c>
      <c r="H320">
        <f t="shared" si="18"/>
        <v>4</v>
      </c>
      <c r="I320" s="1" t="str">
        <f>VLOOKUP($B320, students, 3, FALSE)</f>
        <v>No</v>
      </c>
      <c r="J320" s="1" t="str">
        <f>VLOOKUP($B320, students, 4, FALSE)</f>
        <v>Yes</v>
      </c>
      <c r="K320" s="1" t="str">
        <f>VLOOKUP($B320, students, 5, FALSE)</f>
        <v>Female</v>
      </c>
      <c r="L320" s="1" t="str">
        <f>VLOOKUP($B320, students, 6, FALSE)</f>
        <v>Caucasian</v>
      </c>
      <c r="M320" s="1" t="str">
        <f>VLOOKUP($B320, students, 7, FALSE)</f>
        <v>No</v>
      </c>
      <c r="N320" t="s">
        <v>32</v>
      </c>
      <c r="O320" t="s">
        <v>20</v>
      </c>
    </row>
    <row r="321" spans="1:15">
      <c r="A321" t="str">
        <f t="shared" si="19"/>
        <v>Unit 7 Test12b</v>
      </c>
      <c r="B321" s="2" t="s">
        <v>61</v>
      </c>
      <c r="C321" s="2" t="s">
        <v>80</v>
      </c>
      <c r="D321" s="2" t="s">
        <v>5</v>
      </c>
      <c r="E321" s="1">
        <f>HLOOKUP(B321, test7, 17, FALSE)</f>
        <v>2</v>
      </c>
      <c r="F321" s="1">
        <f t="shared" si="16"/>
        <v>2</v>
      </c>
      <c r="G321" s="1">
        <f t="shared" si="17"/>
        <v>2</v>
      </c>
      <c r="H321">
        <f t="shared" si="18"/>
        <v>2</v>
      </c>
      <c r="I321" s="1" t="str">
        <f>VLOOKUP($B321, students, 3, FALSE)</f>
        <v>No</v>
      </c>
      <c r="J321" s="1" t="str">
        <f>VLOOKUP($B321, students, 4, FALSE)</f>
        <v>Yes</v>
      </c>
      <c r="K321" s="1" t="str">
        <f>VLOOKUP($B321, students, 5, FALSE)</f>
        <v>Female</v>
      </c>
      <c r="L321" s="1" t="str">
        <f>VLOOKUP($B321, students, 6, FALSE)</f>
        <v>Caucasian</v>
      </c>
      <c r="M321" s="1" t="str">
        <f>VLOOKUP($B321, students, 7, FALSE)</f>
        <v>No</v>
      </c>
      <c r="N321" t="s">
        <v>33</v>
      </c>
      <c r="O321" t="s">
        <v>19</v>
      </c>
    </row>
    <row r="322" spans="1:15">
      <c r="A322" t="str">
        <f t="shared" si="19"/>
        <v>Unit 7 Test12c</v>
      </c>
      <c r="B322" s="2" t="s">
        <v>61</v>
      </c>
      <c r="C322" s="2" t="s">
        <v>80</v>
      </c>
      <c r="D322" s="2" t="s">
        <v>6</v>
      </c>
      <c r="E322" s="1">
        <f>HLOOKUP(B322, test7, 18, FALSE)</f>
        <v>2</v>
      </c>
      <c r="F322" s="1">
        <f t="shared" ref="F322:F385" si="20">IF(ISNUMBER(E322)=FALSE, VLOOKUP(A322, key, 6, FALSE), E322)</f>
        <v>2</v>
      </c>
      <c r="G322" s="1">
        <f t="shared" ref="G322:G385" si="21">VLOOKUP(A322, key,7, FALSE)</f>
        <v>4</v>
      </c>
      <c r="H322">
        <f t="shared" ref="H322:H385" si="22">IF(ISNUMBER(F322),F322,IF(E322=F322,VLOOKUP(A322,key,7),0))</f>
        <v>2</v>
      </c>
      <c r="I322" s="1" t="str">
        <f>VLOOKUP($B322, students, 3, FALSE)</f>
        <v>No</v>
      </c>
      <c r="J322" s="1" t="str">
        <f>VLOOKUP($B322, students, 4, FALSE)</f>
        <v>Yes</v>
      </c>
      <c r="K322" s="1" t="str">
        <f>VLOOKUP($B322, students, 5, FALSE)</f>
        <v>Female</v>
      </c>
      <c r="L322" s="1" t="str">
        <f>VLOOKUP($B322, students, 6, FALSE)</f>
        <v>Caucasian</v>
      </c>
      <c r="M322" s="1" t="str">
        <f>VLOOKUP($B322, students, 7, FALSE)</f>
        <v>No</v>
      </c>
      <c r="N322" t="s">
        <v>31</v>
      </c>
      <c r="O322" t="s">
        <v>22</v>
      </c>
    </row>
    <row r="323" spans="1:15">
      <c r="A323" t="str">
        <f t="shared" ref="A323:A386" si="23">CONCATENATE(C323, D323)</f>
        <v>Unit 7 Test13a</v>
      </c>
      <c r="B323" s="2" t="s">
        <v>61</v>
      </c>
      <c r="C323" s="2" t="s">
        <v>80</v>
      </c>
      <c r="D323" s="2" t="s">
        <v>7</v>
      </c>
      <c r="E323" s="1">
        <f>HLOOKUP(B323, test7, 19, FALSE)</f>
        <v>2</v>
      </c>
      <c r="F323" s="1">
        <f t="shared" si="20"/>
        <v>2</v>
      </c>
      <c r="G323" s="1">
        <f t="shared" si="21"/>
        <v>4</v>
      </c>
      <c r="H323">
        <f t="shared" si="22"/>
        <v>2</v>
      </c>
      <c r="I323" s="1" t="str">
        <f>VLOOKUP($B323, students, 3, FALSE)</f>
        <v>No</v>
      </c>
      <c r="J323" s="1" t="str">
        <f>VLOOKUP($B323, students, 4, FALSE)</f>
        <v>Yes</v>
      </c>
      <c r="K323" s="1" t="str">
        <f>VLOOKUP($B323, students, 5, FALSE)</f>
        <v>Female</v>
      </c>
      <c r="L323" s="1" t="str">
        <f>VLOOKUP($B323, students, 6, FALSE)</f>
        <v>Caucasian</v>
      </c>
      <c r="M323" s="1" t="str">
        <f>VLOOKUP($B323, students, 7, FALSE)</f>
        <v>No</v>
      </c>
      <c r="N323" t="s">
        <v>31</v>
      </c>
      <c r="O323" t="s">
        <v>22</v>
      </c>
    </row>
    <row r="324" spans="1:15">
      <c r="A324" t="str">
        <f t="shared" si="23"/>
        <v>Unit 7 Test13b</v>
      </c>
      <c r="B324" s="2" t="s">
        <v>61</v>
      </c>
      <c r="C324" s="2" t="s">
        <v>80</v>
      </c>
      <c r="D324" s="2" t="s">
        <v>8</v>
      </c>
      <c r="E324" s="1">
        <f>HLOOKUP(B324, test7, 20, FALSE)</f>
        <v>2</v>
      </c>
      <c r="F324" s="1">
        <f t="shared" si="20"/>
        <v>2</v>
      </c>
      <c r="G324" s="1">
        <f t="shared" si="21"/>
        <v>4</v>
      </c>
      <c r="H324">
        <f t="shared" si="22"/>
        <v>2</v>
      </c>
      <c r="I324" s="1" t="str">
        <f>VLOOKUP($B324, students, 3, FALSE)</f>
        <v>No</v>
      </c>
      <c r="J324" s="1" t="str">
        <f>VLOOKUP($B324, students, 4, FALSE)</f>
        <v>Yes</v>
      </c>
      <c r="K324" s="1" t="str">
        <f>VLOOKUP($B324, students, 5, FALSE)</f>
        <v>Female</v>
      </c>
      <c r="L324" s="1" t="str">
        <f>VLOOKUP($B324, students, 6, FALSE)</f>
        <v>Caucasian</v>
      </c>
      <c r="M324" s="1" t="str">
        <f>VLOOKUP($B324, students, 7, FALSE)</f>
        <v>No</v>
      </c>
      <c r="N324" t="s">
        <v>31</v>
      </c>
      <c r="O324" t="s">
        <v>23</v>
      </c>
    </row>
    <row r="325" spans="1:15">
      <c r="A325" t="str">
        <f t="shared" si="23"/>
        <v>Unit 7 Test1</v>
      </c>
      <c r="B325" s="2" t="s">
        <v>62</v>
      </c>
      <c r="C325" s="2" t="s">
        <v>80</v>
      </c>
      <c r="D325" s="2">
        <v>1</v>
      </c>
      <c r="E325" s="1" t="str">
        <f>HLOOKUP(B325, test7, 2, FALSE)</f>
        <v>c</v>
      </c>
      <c r="F325" s="1" t="str">
        <f t="shared" si="20"/>
        <v>c</v>
      </c>
      <c r="G325" s="1">
        <f t="shared" si="21"/>
        <v>2</v>
      </c>
      <c r="H325">
        <f t="shared" si="22"/>
        <v>2</v>
      </c>
      <c r="I325" s="1" t="str">
        <f>VLOOKUP($B325, students, 3, FALSE)</f>
        <v>No</v>
      </c>
      <c r="J325" s="1" t="str">
        <f>VLOOKUP($B325, students, 4, FALSE)</f>
        <v>Yes</v>
      </c>
      <c r="K325" s="1" t="str">
        <f>VLOOKUP($B325, students, 5, FALSE)</f>
        <v>Male</v>
      </c>
      <c r="L325" s="1" t="str">
        <f>VLOOKUP($B325, students, 6, FALSE)</f>
        <v>Asian</v>
      </c>
      <c r="M325" s="1" t="str">
        <f>VLOOKUP($B325, students, 7, FALSE)</f>
        <v>No</v>
      </c>
      <c r="N325" t="s">
        <v>33</v>
      </c>
      <c r="O325" t="s">
        <v>19</v>
      </c>
    </row>
    <row r="326" spans="1:15">
      <c r="A326" t="str">
        <f t="shared" si="23"/>
        <v>Unit 7 Test2</v>
      </c>
      <c r="B326" s="2" t="s">
        <v>62</v>
      </c>
      <c r="C326" s="2" t="s">
        <v>80</v>
      </c>
      <c r="D326" s="2">
        <v>2</v>
      </c>
      <c r="E326" s="1" t="str">
        <f>HLOOKUP(B326, test7, 3, FALSE)</f>
        <v>a</v>
      </c>
      <c r="F326" s="1" t="str">
        <f t="shared" si="20"/>
        <v>b</v>
      </c>
      <c r="G326" s="1">
        <f t="shared" si="21"/>
        <v>2</v>
      </c>
      <c r="H326">
        <f t="shared" si="22"/>
        <v>0</v>
      </c>
      <c r="I326" s="1" t="str">
        <f>VLOOKUP($B326, students, 3, FALSE)</f>
        <v>No</v>
      </c>
      <c r="J326" s="1" t="str">
        <f>VLOOKUP($B326, students, 4, FALSE)</f>
        <v>Yes</v>
      </c>
      <c r="K326" s="1" t="str">
        <f>VLOOKUP($B326, students, 5, FALSE)</f>
        <v>Male</v>
      </c>
      <c r="L326" s="1" t="str">
        <f>VLOOKUP($B326, students, 6, FALSE)</f>
        <v>Asian</v>
      </c>
      <c r="M326" s="1" t="str">
        <f>VLOOKUP($B326, students, 7, FALSE)</f>
        <v>No</v>
      </c>
      <c r="N326" t="s">
        <v>32</v>
      </c>
      <c r="O326" t="s">
        <v>20</v>
      </c>
    </row>
    <row r="327" spans="1:15">
      <c r="A327" t="str">
        <f t="shared" si="23"/>
        <v>Unit 7 Test3</v>
      </c>
      <c r="B327" s="2" t="s">
        <v>62</v>
      </c>
      <c r="C327" s="2" t="s">
        <v>80</v>
      </c>
      <c r="D327" s="2">
        <v>3</v>
      </c>
      <c r="E327" s="1" t="str">
        <f>HLOOKUP(B327, test7, 4, FALSE)</f>
        <v>d</v>
      </c>
      <c r="F327" s="1" t="str">
        <f t="shared" si="20"/>
        <v>d</v>
      </c>
      <c r="G327" s="1">
        <f t="shared" si="21"/>
        <v>2</v>
      </c>
      <c r="H327">
        <f t="shared" si="22"/>
        <v>2</v>
      </c>
      <c r="I327" s="1" t="str">
        <f>VLOOKUP($B327, students, 3, FALSE)</f>
        <v>No</v>
      </c>
      <c r="J327" s="1" t="str">
        <f>VLOOKUP($B327, students, 4, FALSE)</f>
        <v>Yes</v>
      </c>
      <c r="K327" s="1" t="str">
        <f>VLOOKUP($B327, students, 5, FALSE)</f>
        <v>Male</v>
      </c>
      <c r="L327" s="1" t="str">
        <f>VLOOKUP($B327, students, 6, FALSE)</f>
        <v>Asian</v>
      </c>
      <c r="M327" s="1" t="str">
        <f>VLOOKUP($B327, students, 7, FALSE)</f>
        <v>No</v>
      </c>
      <c r="N327" t="s">
        <v>33</v>
      </c>
      <c r="O327" t="s">
        <v>21</v>
      </c>
    </row>
    <row r="328" spans="1:15">
      <c r="A328" t="str">
        <f t="shared" si="23"/>
        <v>Unit 7 Test4</v>
      </c>
      <c r="B328" s="2" t="s">
        <v>62</v>
      </c>
      <c r="C328" s="2" t="s">
        <v>80</v>
      </c>
      <c r="D328" s="2">
        <v>4</v>
      </c>
      <c r="E328" s="1" t="str">
        <f>HLOOKUP(B328, test7, 5, FALSE)</f>
        <v>a</v>
      </c>
      <c r="F328" s="1" t="str">
        <f t="shared" si="20"/>
        <v>a</v>
      </c>
      <c r="G328" s="1">
        <f t="shared" si="21"/>
        <v>2</v>
      </c>
      <c r="H328">
        <f t="shared" si="22"/>
        <v>2</v>
      </c>
      <c r="I328" s="1" t="str">
        <f>VLOOKUP($B328, students, 3, FALSE)</f>
        <v>No</v>
      </c>
      <c r="J328" s="1" t="str">
        <f>VLOOKUP($B328, students, 4, FALSE)</f>
        <v>Yes</v>
      </c>
      <c r="K328" s="1" t="str">
        <f>VLOOKUP($B328, students, 5, FALSE)</f>
        <v>Male</v>
      </c>
      <c r="L328" s="1" t="str">
        <f>VLOOKUP($B328, students, 6, FALSE)</f>
        <v>Asian</v>
      </c>
      <c r="M328" s="1" t="str">
        <f>VLOOKUP($B328, students, 7, FALSE)</f>
        <v>No</v>
      </c>
      <c r="N328" t="s">
        <v>31</v>
      </c>
      <c r="O328" t="s">
        <v>22</v>
      </c>
    </row>
    <row r="329" spans="1:15">
      <c r="A329" t="str">
        <f t="shared" si="23"/>
        <v>Unit 7 Test5</v>
      </c>
      <c r="B329" s="2" t="s">
        <v>62</v>
      </c>
      <c r="C329" s="2" t="s">
        <v>80</v>
      </c>
      <c r="D329" s="2">
        <v>5</v>
      </c>
      <c r="E329" s="1" t="str">
        <f>HLOOKUP(B329, test7, 6, FALSE)</f>
        <v>a</v>
      </c>
      <c r="F329" s="1" t="str">
        <f t="shared" si="20"/>
        <v>b</v>
      </c>
      <c r="G329" s="1">
        <f t="shared" si="21"/>
        <v>2</v>
      </c>
      <c r="H329">
        <f t="shared" si="22"/>
        <v>0</v>
      </c>
      <c r="I329" s="1" t="str">
        <f>VLOOKUP($B329, students, 3, FALSE)</f>
        <v>No</v>
      </c>
      <c r="J329" s="1" t="str">
        <f>VLOOKUP($B329, students, 4, FALSE)</f>
        <v>Yes</v>
      </c>
      <c r="K329" s="1" t="str">
        <f>VLOOKUP($B329, students, 5, FALSE)</f>
        <v>Male</v>
      </c>
      <c r="L329" s="1" t="str">
        <f>VLOOKUP($B329, students, 6, FALSE)</f>
        <v>Asian</v>
      </c>
      <c r="M329" s="1" t="str">
        <f>VLOOKUP($B329, students, 7, FALSE)</f>
        <v>No</v>
      </c>
      <c r="N329" t="s">
        <v>31</v>
      </c>
      <c r="O329" t="s">
        <v>23</v>
      </c>
    </row>
    <row r="330" spans="1:15">
      <c r="A330" t="str">
        <f t="shared" si="23"/>
        <v>Unit 7 Test6</v>
      </c>
      <c r="B330" s="2" t="s">
        <v>62</v>
      </c>
      <c r="C330" s="2" t="s">
        <v>80</v>
      </c>
      <c r="D330" s="2">
        <v>6</v>
      </c>
      <c r="E330" s="1" t="b">
        <f>HLOOKUP(B330, test7, 7, FALSE)</f>
        <v>1</v>
      </c>
      <c r="F330" s="1" t="b">
        <f t="shared" si="20"/>
        <v>1</v>
      </c>
      <c r="G330" s="1">
        <f t="shared" si="21"/>
        <v>1</v>
      </c>
      <c r="H330">
        <f t="shared" si="22"/>
        <v>1</v>
      </c>
      <c r="I330" s="1" t="str">
        <f>VLOOKUP($B330, students, 3, FALSE)</f>
        <v>No</v>
      </c>
      <c r="J330" s="1" t="str">
        <f>VLOOKUP($B330, students, 4, FALSE)</f>
        <v>Yes</v>
      </c>
      <c r="K330" s="1" t="str">
        <f>VLOOKUP($B330, students, 5, FALSE)</f>
        <v>Male</v>
      </c>
      <c r="L330" s="1" t="str">
        <f>VLOOKUP($B330, students, 6, FALSE)</f>
        <v>Asian</v>
      </c>
      <c r="M330" s="1" t="str">
        <f>VLOOKUP($B330, students, 7, FALSE)</f>
        <v>No</v>
      </c>
      <c r="N330" t="s">
        <v>31</v>
      </c>
      <c r="O330" t="s">
        <v>24</v>
      </c>
    </row>
    <row r="331" spans="1:15">
      <c r="A331" t="str">
        <f t="shared" si="23"/>
        <v>Unit 7 Test6b</v>
      </c>
      <c r="B331" s="2" t="s">
        <v>62</v>
      </c>
      <c r="C331" s="2" t="s">
        <v>80</v>
      </c>
      <c r="D331" s="2" t="s">
        <v>14</v>
      </c>
      <c r="E331" s="1">
        <f>HLOOKUP(B331, test7, 8, FALSE)</f>
        <v>1</v>
      </c>
      <c r="F331" s="1">
        <f t="shared" si="20"/>
        <v>1</v>
      </c>
      <c r="G331" s="1">
        <f t="shared" si="21"/>
        <v>1</v>
      </c>
      <c r="H331">
        <f t="shared" si="22"/>
        <v>1</v>
      </c>
      <c r="I331" s="1" t="str">
        <f>VLOOKUP($B331, students, 3, FALSE)</f>
        <v>No</v>
      </c>
      <c r="J331" s="1" t="str">
        <f>VLOOKUP($B331, students, 4, FALSE)</f>
        <v>Yes</v>
      </c>
      <c r="K331" s="1" t="str">
        <f>VLOOKUP($B331, students, 5, FALSE)</f>
        <v>Male</v>
      </c>
      <c r="L331" s="1" t="str">
        <f>VLOOKUP($B331, students, 6, FALSE)</f>
        <v>Asian</v>
      </c>
      <c r="M331" s="1" t="str">
        <f>VLOOKUP($B331, students, 7, FALSE)</f>
        <v>No</v>
      </c>
      <c r="N331" t="s">
        <v>31</v>
      </c>
      <c r="O331" t="s">
        <v>24</v>
      </c>
    </row>
    <row r="332" spans="1:15">
      <c r="A332" t="str">
        <f t="shared" si="23"/>
        <v>Unit 7 Test7</v>
      </c>
      <c r="B332" s="2" t="s">
        <v>62</v>
      </c>
      <c r="C332" s="2" t="s">
        <v>80</v>
      </c>
      <c r="D332" s="2">
        <v>7</v>
      </c>
      <c r="E332" s="1" t="b">
        <f>HLOOKUP(B332, test7, 9, FALSE)</f>
        <v>0</v>
      </c>
      <c r="F332" s="1" t="b">
        <f t="shared" si="20"/>
        <v>0</v>
      </c>
      <c r="G332" s="1">
        <f t="shared" si="21"/>
        <v>1</v>
      </c>
      <c r="H332">
        <f t="shared" si="22"/>
        <v>1</v>
      </c>
      <c r="I332" s="1" t="str">
        <f>VLOOKUP($B332, students, 3, FALSE)</f>
        <v>No</v>
      </c>
      <c r="J332" s="1" t="str">
        <f>VLOOKUP($B332, students, 4, FALSE)</f>
        <v>Yes</v>
      </c>
      <c r="K332" s="1" t="str">
        <f>VLOOKUP($B332, students, 5, FALSE)</f>
        <v>Male</v>
      </c>
      <c r="L332" s="1" t="str">
        <f>VLOOKUP($B332, students, 6, FALSE)</f>
        <v>Asian</v>
      </c>
      <c r="M332" s="1" t="str">
        <f>VLOOKUP($B332, students, 7, FALSE)</f>
        <v>No</v>
      </c>
      <c r="N332" t="s">
        <v>32</v>
      </c>
      <c r="O332" t="s">
        <v>20</v>
      </c>
    </row>
    <row r="333" spans="1:15">
      <c r="A333" t="str">
        <f t="shared" si="23"/>
        <v>Unit 7 Test7b</v>
      </c>
      <c r="B333" s="2" t="s">
        <v>62</v>
      </c>
      <c r="C333" s="2" t="s">
        <v>80</v>
      </c>
      <c r="D333" s="2" t="s">
        <v>15</v>
      </c>
      <c r="E333" s="1">
        <f>HLOOKUP(B333, test7, 10, FALSE)</f>
        <v>1</v>
      </c>
      <c r="F333" s="1">
        <f t="shared" si="20"/>
        <v>1</v>
      </c>
      <c r="G333" s="1">
        <f t="shared" si="21"/>
        <v>1</v>
      </c>
      <c r="H333">
        <f t="shared" si="22"/>
        <v>1</v>
      </c>
      <c r="I333" s="1" t="str">
        <f>VLOOKUP($B333, students, 3, FALSE)</f>
        <v>No</v>
      </c>
      <c r="J333" s="1" t="str">
        <f>VLOOKUP($B333, students, 4, FALSE)</f>
        <v>Yes</v>
      </c>
      <c r="K333" s="1" t="str">
        <f>VLOOKUP($B333, students, 5, FALSE)</f>
        <v>Male</v>
      </c>
      <c r="L333" s="1" t="str">
        <f>VLOOKUP($B333, students, 6, FALSE)</f>
        <v>Asian</v>
      </c>
      <c r="M333" s="1" t="str">
        <f>VLOOKUP($B333, students, 7, FALSE)</f>
        <v>No</v>
      </c>
      <c r="N333" t="s">
        <v>34</v>
      </c>
      <c r="O333" t="s">
        <v>29</v>
      </c>
    </row>
    <row r="334" spans="1:15">
      <c r="A334" t="str">
        <f t="shared" si="23"/>
        <v>Unit 7 Test8</v>
      </c>
      <c r="B334" s="2" t="s">
        <v>62</v>
      </c>
      <c r="C334" s="2" t="s">
        <v>80</v>
      </c>
      <c r="D334" s="2">
        <v>8</v>
      </c>
      <c r="E334" s="1">
        <f>HLOOKUP(B334, test7, 11, FALSE)</f>
        <v>4</v>
      </c>
      <c r="F334" s="1">
        <f t="shared" si="20"/>
        <v>4</v>
      </c>
      <c r="G334" s="1">
        <f t="shared" si="21"/>
        <v>4</v>
      </c>
      <c r="H334">
        <f t="shared" si="22"/>
        <v>4</v>
      </c>
      <c r="I334" s="1" t="str">
        <f>VLOOKUP($B334, students, 3, FALSE)</f>
        <v>No</v>
      </c>
      <c r="J334" s="1" t="str">
        <f>VLOOKUP($B334, students, 4, FALSE)</f>
        <v>Yes</v>
      </c>
      <c r="K334" s="1" t="str">
        <f>VLOOKUP($B334, students, 5, FALSE)</f>
        <v>Male</v>
      </c>
      <c r="L334" s="1" t="str">
        <f>VLOOKUP($B334, students, 6, FALSE)</f>
        <v>Asian</v>
      </c>
      <c r="M334" s="1" t="str">
        <f>VLOOKUP($B334, students, 7, FALSE)</f>
        <v>No</v>
      </c>
      <c r="N334" t="s">
        <v>34</v>
      </c>
      <c r="O334" t="s">
        <v>29</v>
      </c>
    </row>
    <row r="335" spans="1:15">
      <c r="A335" t="str">
        <f t="shared" si="23"/>
        <v>Unit 7 Test9a</v>
      </c>
      <c r="B335" s="2" t="s">
        <v>62</v>
      </c>
      <c r="C335" s="2" t="s">
        <v>80</v>
      </c>
      <c r="D335" s="2" t="s">
        <v>2</v>
      </c>
      <c r="E335" s="1" t="str">
        <f>HLOOKUP(B335, test7, 12, FALSE)</f>
        <v>a</v>
      </c>
      <c r="F335" s="1" t="str">
        <f t="shared" si="20"/>
        <v>a</v>
      </c>
      <c r="G335" s="1">
        <f t="shared" si="21"/>
        <v>2</v>
      </c>
      <c r="H335">
        <f t="shared" si="22"/>
        <v>4</v>
      </c>
      <c r="I335" s="1" t="str">
        <f>VLOOKUP($B335, students, 3, FALSE)</f>
        <v>No</v>
      </c>
      <c r="J335" s="1" t="str">
        <f>VLOOKUP($B335, students, 4, FALSE)</f>
        <v>Yes</v>
      </c>
      <c r="K335" s="1" t="str">
        <f>VLOOKUP($B335, students, 5, FALSE)</f>
        <v>Male</v>
      </c>
      <c r="L335" s="1" t="str">
        <f>VLOOKUP($B335, students, 6, FALSE)</f>
        <v>Asian</v>
      </c>
      <c r="M335" s="1" t="str">
        <f>VLOOKUP($B335, students, 7, FALSE)</f>
        <v>No</v>
      </c>
      <c r="N335" t="s">
        <v>34</v>
      </c>
      <c r="O335" t="s">
        <v>29</v>
      </c>
    </row>
    <row r="336" spans="1:15">
      <c r="A336" t="str">
        <f t="shared" si="23"/>
        <v>Unit 7 Test9b</v>
      </c>
      <c r="B336" s="2" t="s">
        <v>62</v>
      </c>
      <c r="C336" s="2" t="s">
        <v>80</v>
      </c>
      <c r="D336" s="2" t="s">
        <v>3</v>
      </c>
      <c r="E336" s="1">
        <f>HLOOKUP(B336, test7, 13, FALSE)</f>
        <v>4</v>
      </c>
      <c r="F336" s="1">
        <f t="shared" si="20"/>
        <v>4</v>
      </c>
      <c r="G336" s="1">
        <f t="shared" si="21"/>
        <v>4</v>
      </c>
      <c r="H336">
        <f t="shared" si="22"/>
        <v>4</v>
      </c>
      <c r="I336" s="1" t="str">
        <f>VLOOKUP($B336, students, 3, FALSE)</f>
        <v>No</v>
      </c>
      <c r="J336" s="1" t="str">
        <f>VLOOKUP($B336, students, 4, FALSE)</f>
        <v>Yes</v>
      </c>
      <c r="K336" s="1" t="str">
        <f>VLOOKUP($B336, students, 5, FALSE)</f>
        <v>Male</v>
      </c>
      <c r="L336" s="1" t="str">
        <f>VLOOKUP($B336, students, 6, FALSE)</f>
        <v>Asian</v>
      </c>
      <c r="M336" s="1" t="str">
        <f>VLOOKUP($B336, students, 7, FALSE)</f>
        <v>No</v>
      </c>
      <c r="N336" t="s">
        <v>34</v>
      </c>
      <c r="O336" t="s">
        <v>29</v>
      </c>
    </row>
    <row r="337" spans="1:15">
      <c r="A337" t="str">
        <f t="shared" si="23"/>
        <v>Unit 7 Test10</v>
      </c>
      <c r="B337" s="2" t="s">
        <v>62</v>
      </c>
      <c r="C337" s="2" t="s">
        <v>80</v>
      </c>
      <c r="D337" s="2">
        <v>10</v>
      </c>
      <c r="E337" s="1">
        <f>HLOOKUP(B337, test7, 14, FALSE)</f>
        <v>4</v>
      </c>
      <c r="F337" s="1">
        <f t="shared" si="20"/>
        <v>4</v>
      </c>
      <c r="G337" s="1">
        <f t="shared" si="21"/>
        <v>4</v>
      </c>
      <c r="H337">
        <f t="shared" si="22"/>
        <v>4</v>
      </c>
      <c r="I337" s="1" t="str">
        <f>VLOOKUP($B337, students, 3, FALSE)</f>
        <v>No</v>
      </c>
      <c r="J337" s="1" t="str">
        <f>VLOOKUP($B337, students, 4, FALSE)</f>
        <v>Yes</v>
      </c>
      <c r="K337" s="1" t="str">
        <f>VLOOKUP($B337, students, 5, FALSE)</f>
        <v>Male</v>
      </c>
      <c r="L337" s="1" t="str">
        <f>VLOOKUP($B337, students, 6, FALSE)</f>
        <v>Asian</v>
      </c>
      <c r="M337" s="1" t="str">
        <f>VLOOKUP($B337, students, 7, FALSE)</f>
        <v>No</v>
      </c>
      <c r="N337" t="s">
        <v>31</v>
      </c>
      <c r="O337" t="s">
        <v>24</v>
      </c>
    </row>
    <row r="338" spans="1:15">
      <c r="A338" t="str">
        <f t="shared" si="23"/>
        <v>Unit 7 Test11</v>
      </c>
      <c r="B338" s="2" t="s">
        <v>62</v>
      </c>
      <c r="C338" s="2" t="s">
        <v>80</v>
      </c>
      <c r="D338" s="2">
        <v>11</v>
      </c>
      <c r="E338" s="1">
        <f>HLOOKUP(B338, test7, 15, FALSE)</f>
        <v>4</v>
      </c>
      <c r="F338" s="1">
        <f t="shared" si="20"/>
        <v>4</v>
      </c>
      <c r="G338" s="1">
        <f t="shared" si="21"/>
        <v>4</v>
      </c>
      <c r="H338">
        <f t="shared" si="22"/>
        <v>4</v>
      </c>
      <c r="I338" s="1" t="str">
        <f>VLOOKUP($B338, students, 3, FALSE)</f>
        <v>No</v>
      </c>
      <c r="J338" s="1" t="str">
        <f>VLOOKUP($B338, students, 4, FALSE)</f>
        <v>Yes</v>
      </c>
      <c r="K338" s="1" t="str">
        <f>VLOOKUP($B338, students, 5, FALSE)</f>
        <v>Male</v>
      </c>
      <c r="L338" s="1" t="str">
        <f>VLOOKUP($B338, students, 6, FALSE)</f>
        <v>Asian</v>
      </c>
      <c r="M338" s="1" t="str">
        <f>VLOOKUP($B338, students, 7, FALSE)</f>
        <v>No</v>
      </c>
      <c r="N338" t="s">
        <v>32</v>
      </c>
      <c r="O338" t="s">
        <v>20</v>
      </c>
    </row>
    <row r="339" spans="1:15">
      <c r="A339" t="str">
        <f t="shared" si="23"/>
        <v>Unit 7 Test12a</v>
      </c>
      <c r="B339" s="2" t="s">
        <v>62</v>
      </c>
      <c r="C339" s="2" t="s">
        <v>80</v>
      </c>
      <c r="D339" s="2" t="s">
        <v>4</v>
      </c>
      <c r="E339" s="1">
        <f>HLOOKUP(B339, test7, 16, FALSE)</f>
        <v>4</v>
      </c>
      <c r="F339" s="1">
        <f t="shared" si="20"/>
        <v>4</v>
      </c>
      <c r="G339" s="1">
        <f t="shared" si="21"/>
        <v>4</v>
      </c>
      <c r="H339">
        <f t="shared" si="22"/>
        <v>4</v>
      </c>
      <c r="I339" s="1" t="str">
        <f>VLOOKUP($B339, students, 3, FALSE)</f>
        <v>No</v>
      </c>
      <c r="J339" s="1" t="str">
        <f>VLOOKUP($B339, students, 4, FALSE)</f>
        <v>Yes</v>
      </c>
      <c r="K339" s="1" t="str">
        <f>VLOOKUP($B339, students, 5, FALSE)</f>
        <v>Male</v>
      </c>
      <c r="L339" s="1" t="str">
        <f>VLOOKUP($B339, students, 6, FALSE)</f>
        <v>Asian</v>
      </c>
      <c r="M339" s="1" t="str">
        <f>VLOOKUP($B339, students, 7, FALSE)</f>
        <v>No</v>
      </c>
      <c r="N339" t="s">
        <v>32</v>
      </c>
      <c r="O339" t="s">
        <v>20</v>
      </c>
    </row>
    <row r="340" spans="1:15">
      <c r="A340" t="str">
        <f t="shared" si="23"/>
        <v>Unit 7 Test12b</v>
      </c>
      <c r="B340" s="2" t="s">
        <v>62</v>
      </c>
      <c r="C340" s="2" t="s">
        <v>80</v>
      </c>
      <c r="D340" s="2" t="s">
        <v>5</v>
      </c>
      <c r="E340" s="1">
        <f>HLOOKUP(B340, test7, 17, FALSE)</f>
        <v>2</v>
      </c>
      <c r="F340" s="1">
        <f t="shared" si="20"/>
        <v>2</v>
      </c>
      <c r="G340" s="1">
        <f t="shared" si="21"/>
        <v>2</v>
      </c>
      <c r="H340">
        <f t="shared" si="22"/>
        <v>2</v>
      </c>
      <c r="I340" s="1" t="str">
        <f>VLOOKUP($B340, students, 3, FALSE)</f>
        <v>No</v>
      </c>
      <c r="J340" s="1" t="str">
        <f>VLOOKUP($B340, students, 4, FALSE)</f>
        <v>Yes</v>
      </c>
      <c r="K340" s="1" t="str">
        <f>VLOOKUP($B340, students, 5, FALSE)</f>
        <v>Male</v>
      </c>
      <c r="L340" s="1" t="str">
        <f>VLOOKUP($B340, students, 6, FALSE)</f>
        <v>Asian</v>
      </c>
      <c r="M340" s="1" t="str">
        <f>VLOOKUP($B340, students, 7, FALSE)</f>
        <v>No</v>
      </c>
      <c r="N340" t="s">
        <v>33</v>
      </c>
      <c r="O340" t="s">
        <v>19</v>
      </c>
    </row>
    <row r="341" spans="1:15">
      <c r="A341" t="str">
        <f t="shared" si="23"/>
        <v>Unit 7 Test12c</v>
      </c>
      <c r="B341" s="2" t="s">
        <v>62</v>
      </c>
      <c r="C341" s="2" t="s">
        <v>80</v>
      </c>
      <c r="D341" s="2" t="s">
        <v>6</v>
      </c>
      <c r="E341" s="1">
        <f>HLOOKUP(B341, test7, 18, FALSE)</f>
        <v>4</v>
      </c>
      <c r="F341" s="1">
        <f t="shared" si="20"/>
        <v>4</v>
      </c>
      <c r="G341" s="1">
        <f t="shared" si="21"/>
        <v>4</v>
      </c>
      <c r="H341">
        <f t="shared" si="22"/>
        <v>4</v>
      </c>
      <c r="I341" s="1" t="str">
        <f>VLOOKUP($B341, students, 3, FALSE)</f>
        <v>No</v>
      </c>
      <c r="J341" s="1" t="str">
        <f>VLOOKUP($B341, students, 4, FALSE)</f>
        <v>Yes</v>
      </c>
      <c r="K341" s="1" t="str">
        <f>VLOOKUP($B341, students, 5, FALSE)</f>
        <v>Male</v>
      </c>
      <c r="L341" s="1" t="str">
        <f>VLOOKUP($B341, students, 6, FALSE)</f>
        <v>Asian</v>
      </c>
      <c r="M341" s="1" t="str">
        <f>VLOOKUP($B341, students, 7, FALSE)</f>
        <v>No</v>
      </c>
      <c r="N341" t="s">
        <v>31</v>
      </c>
      <c r="O341" t="s">
        <v>22</v>
      </c>
    </row>
    <row r="342" spans="1:15">
      <c r="A342" t="str">
        <f t="shared" si="23"/>
        <v>Unit 7 Test13a</v>
      </c>
      <c r="B342" s="2" t="s">
        <v>62</v>
      </c>
      <c r="C342" s="2" t="s">
        <v>80</v>
      </c>
      <c r="D342" s="2" t="s">
        <v>7</v>
      </c>
      <c r="E342" s="1">
        <f>HLOOKUP(B342, test7, 19, FALSE)</f>
        <v>4</v>
      </c>
      <c r="F342" s="1">
        <f t="shared" si="20"/>
        <v>4</v>
      </c>
      <c r="G342" s="1">
        <f t="shared" si="21"/>
        <v>4</v>
      </c>
      <c r="H342">
        <f t="shared" si="22"/>
        <v>4</v>
      </c>
      <c r="I342" s="1" t="str">
        <f>VLOOKUP($B342, students, 3, FALSE)</f>
        <v>No</v>
      </c>
      <c r="J342" s="1" t="str">
        <f>VLOOKUP($B342, students, 4, FALSE)</f>
        <v>Yes</v>
      </c>
      <c r="K342" s="1" t="str">
        <f>VLOOKUP($B342, students, 5, FALSE)</f>
        <v>Male</v>
      </c>
      <c r="L342" s="1" t="str">
        <f>VLOOKUP($B342, students, 6, FALSE)</f>
        <v>Asian</v>
      </c>
      <c r="M342" s="1" t="str">
        <f>VLOOKUP($B342, students, 7, FALSE)</f>
        <v>No</v>
      </c>
      <c r="N342" t="s">
        <v>31</v>
      </c>
      <c r="O342" t="s">
        <v>22</v>
      </c>
    </row>
    <row r="343" spans="1:15">
      <c r="A343" t="str">
        <f t="shared" si="23"/>
        <v>Unit 7 Test13b</v>
      </c>
      <c r="B343" s="2" t="s">
        <v>62</v>
      </c>
      <c r="C343" s="2" t="s">
        <v>80</v>
      </c>
      <c r="D343" s="2" t="s">
        <v>8</v>
      </c>
      <c r="E343" s="1">
        <f>HLOOKUP(B343, test7, 20, FALSE)</f>
        <v>2</v>
      </c>
      <c r="F343" s="1">
        <f t="shared" si="20"/>
        <v>2</v>
      </c>
      <c r="G343" s="1">
        <f t="shared" si="21"/>
        <v>4</v>
      </c>
      <c r="H343">
        <f t="shared" si="22"/>
        <v>2</v>
      </c>
      <c r="I343" s="1" t="str">
        <f>VLOOKUP($B343, students, 3, FALSE)</f>
        <v>No</v>
      </c>
      <c r="J343" s="1" t="str">
        <f>VLOOKUP($B343, students, 4, FALSE)</f>
        <v>Yes</v>
      </c>
      <c r="K343" s="1" t="str">
        <f>VLOOKUP($B343, students, 5, FALSE)</f>
        <v>Male</v>
      </c>
      <c r="L343" s="1" t="str">
        <f>VLOOKUP($B343, students, 6, FALSE)</f>
        <v>Asian</v>
      </c>
      <c r="M343" s="1" t="str">
        <f>VLOOKUP($B343, students, 7, FALSE)</f>
        <v>No</v>
      </c>
      <c r="N343" t="s">
        <v>31</v>
      </c>
      <c r="O343" t="s">
        <v>23</v>
      </c>
    </row>
    <row r="344" spans="1:15">
      <c r="A344" t="str">
        <f t="shared" si="23"/>
        <v>Unit 7 Test1</v>
      </c>
      <c r="B344" s="2" t="s">
        <v>63</v>
      </c>
      <c r="C344" s="2" t="s">
        <v>80</v>
      </c>
      <c r="D344" s="2">
        <v>1</v>
      </c>
      <c r="E344" s="1" t="str">
        <f>HLOOKUP(B344, test7, 2, FALSE)</f>
        <v>c</v>
      </c>
      <c r="F344" s="1" t="str">
        <f t="shared" si="20"/>
        <v>c</v>
      </c>
      <c r="G344" s="1">
        <f t="shared" si="21"/>
        <v>2</v>
      </c>
      <c r="H344">
        <f t="shared" si="22"/>
        <v>2</v>
      </c>
      <c r="I344" s="1" t="str">
        <f>VLOOKUP($B344, students, 3, FALSE)</f>
        <v>No</v>
      </c>
      <c r="J344" s="1" t="str">
        <f>VLOOKUP($B344, students, 4, FALSE)</f>
        <v>Yes</v>
      </c>
      <c r="K344" s="1" t="str">
        <f>VLOOKUP($B344, students, 5, FALSE)</f>
        <v>Female</v>
      </c>
      <c r="L344" s="1" t="str">
        <f>VLOOKUP($B344, students, 6, FALSE)</f>
        <v>Caucasian</v>
      </c>
      <c r="M344" s="1" t="str">
        <f>VLOOKUP($B344, students, 7, FALSE)</f>
        <v>Yes</v>
      </c>
      <c r="N344" t="s">
        <v>33</v>
      </c>
      <c r="O344" t="s">
        <v>19</v>
      </c>
    </row>
    <row r="345" spans="1:15">
      <c r="A345" t="str">
        <f t="shared" si="23"/>
        <v>Unit 7 Test2</v>
      </c>
      <c r="B345" s="2" t="s">
        <v>63</v>
      </c>
      <c r="C345" s="2" t="s">
        <v>80</v>
      </c>
      <c r="D345" s="2">
        <v>2</v>
      </c>
      <c r="E345" s="1" t="str">
        <f>HLOOKUP(B345, test7, 3, FALSE)</f>
        <v>a</v>
      </c>
      <c r="F345" s="1" t="str">
        <f t="shared" si="20"/>
        <v>b</v>
      </c>
      <c r="G345" s="1">
        <f t="shared" si="21"/>
        <v>2</v>
      </c>
      <c r="H345">
        <f t="shared" si="22"/>
        <v>0</v>
      </c>
      <c r="I345" s="1" t="str">
        <f>VLOOKUP($B345, students, 3, FALSE)</f>
        <v>No</v>
      </c>
      <c r="J345" s="1" t="str">
        <f>VLOOKUP($B345, students, 4, FALSE)</f>
        <v>Yes</v>
      </c>
      <c r="K345" s="1" t="str">
        <f>VLOOKUP($B345, students, 5, FALSE)</f>
        <v>Female</v>
      </c>
      <c r="L345" s="1" t="str">
        <f>VLOOKUP($B345, students, 6, FALSE)</f>
        <v>Caucasian</v>
      </c>
      <c r="M345" s="1" t="str">
        <f>VLOOKUP($B345, students, 7, FALSE)</f>
        <v>Yes</v>
      </c>
      <c r="N345" t="s">
        <v>32</v>
      </c>
      <c r="O345" t="s">
        <v>20</v>
      </c>
    </row>
    <row r="346" spans="1:15">
      <c r="A346" t="str">
        <f t="shared" si="23"/>
        <v>Unit 7 Test3</v>
      </c>
      <c r="B346" s="2" t="s">
        <v>63</v>
      </c>
      <c r="C346" s="2" t="s">
        <v>80</v>
      </c>
      <c r="D346" s="2">
        <v>3</v>
      </c>
      <c r="E346" s="1" t="str">
        <f>HLOOKUP(B346, test7, 4, FALSE)</f>
        <v>d</v>
      </c>
      <c r="F346" s="1" t="str">
        <f t="shared" si="20"/>
        <v>d</v>
      </c>
      <c r="G346" s="1">
        <f t="shared" si="21"/>
        <v>2</v>
      </c>
      <c r="H346">
        <f t="shared" si="22"/>
        <v>2</v>
      </c>
      <c r="I346" s="1" t="str">
        <f>VLOOKUP($B346, students, 3, FALSE)</f>
        <v>No</v>
      </c>
      <c r="J346" s="1" t="str">
        <f>VLOOKUP($B346, students, 4, FALSE)</f>
        <v>Yes</v>
      </c>
      <c r="K346" s="1" t="str">
        <f>VLOOKUP($B346, students, 5, FALSE)</f>
        <v>Female</v>
      </c>
      <c r="L346" s="1" t="str">
        <f>VLOOKUP($B346, students, 6, FALSE)</f>
        <v>Caucasian</v>
      </c>
      <c r="M346" s="1" t="str">
        <f>VLOOKUP($B346, students, 7, FALSE)</f>
        <v>Yes</v>
      </c>
      <c r="N346" t="s">
        <v>33</v>
      </c>
      <c r="O346" t="s">
        <v>21</v>
      </c>
    </row>
    <row r="347" spans="1:15">
      <c r="A347" t="str">
        <f t="shared" si="23"/>
        <v>Unit 7 Test4</v>
      </c>
      <c r="B347" s="2" t="s">
        <v>63</v>
      </c>
      <c r="C347" s="2" t="s">
        <v>80</v>
      </c>
      <c r="D347" s="2">
        <v>4</v>
      </c>
      <c r="E347" s="1" t="str">
        <f>HLOOKUP(B347, test7, 5, FALSE)</f>
        <v>a</v>
      </c>
      <c r="F347" s="1" t="str">
        <f t="shared" si="20"/>
        <v>a</v>
      </c>
      <c r="G347" s="1">
        <f t="shared" si="21"/>
        <v>2</v>
      </c>
      <c r="H347">
        <f t="shared" si="22"/>
        <v>2</v>
      </c>
      <c r="I347" s="1" t="str">
        <f>VLOOKUP($B347, students, 3, FALSE)</f>
        <v>No</v>
      </c>
      <c r="J347" s="1" t="str">
        <f>VLOOKUP($B347, students, 4, FALSE)</f>
        <v>Yes</v>
      </c>
      <c r="K347" s="1" t="str">
        <f>VLOOKUP($B347, students, 5, FALSE)</f>
        <v>Female</v>
      </c>
      <c r="L347" s="1" t="str">
        <f>VLOOKUP($B347, students, 6, FALSE)</f>
        <v>Caucasian</v>
      </c>
      <c r="M347" s="1" t="str">
        <f>VLOOKUP($B347, students, 7, FALSE)</f>
        <v>Yes</v>
      </c>
      <c r="N347" t="s">
        <v>31</v>
      </c>
      <c r="O347" t="s">
        <v>22</v>
      </c>
    </row>
    <row r="348" spans="1:15">
      <c r="A348" t="str">
        <f t="shared" si="23"/>
        <v>Unit 7 Test5</v>
      </c>
      <c r="B348" s="2" t="s">
        <v>63</v>
      </c>
      <c r="C348" s="2" t="s">
        <v>80</v>
      </c>
      <c r="D348" s="2">
        <v>5</v>
      </c>
      <c r="E348" s="1" t="str">
        <f>HLOOKUP(B348, test7, 6, FALSE)</f>
        <v>a</v>
      </c>
      <c r="F348" s="1" t="str">
        <f t="shared" si="20"/>
        <v>b</v>
      </c>
      <c r="G348" s="1">
        <f t="shared" si="21"/>
        <v>2</v>
      </c>
      <c r="H348">
        <f t="shared" si="22"/>
        <v>0</v>
      </c>
      <c r="I348" s="1" t="str">
        <f>VLOOKUP($B348, students, 3, FALSE)</f>
        <v>No</v>
      </c>
      <c r="J348" s="1" t="str">
        <f>VLOOKUP($B348, students, 4, FALSE)</f>
        <v>Yes</v>
      </c>
      <c r="K348" s="1" t="str">
        <f>VLOOKUP($B348, students, 5, FALSE)</f>
        <v>Female</v>
      </c>
      <c r="L348" s="1" t="str">
        <f>VLOOKUP($B348, students, 6, FALSE)</f>
        <v>Caucasian</v>
      </c>
      <c r="M348" s="1" t="str">
        <f>VLOOKUP($B348, students, 7, FALSE)</f>
        <v>Yes</v>
      </c>
      <c r="N348" t="s">
        <v>31</v>
      </c>
      <c r="O348" t="s">
        <v>23</v>
      </c>
    </row>
    <row r="349" spans="1:15">
      <c r="A349" t="str">
        <f t="shared" si="23"/>
        <v>Unit 7 Test6</v>
      </c>
      <c r="B349" s="2" t="s">
        <v>63</v>
      </c>
      <c r="C349" s="2" t="s">
        <v>80</v>
      </c>
      <c r="D349" s="2">
        <v>6</v>
      </c>
      <c r="E349" s="1" t="b">
        <f>HLOOKUP(B349, test7, 7, FALSE)</f>
        <v>1</v>
      </c>
      <c r="F349" s="1" t="b">
        <f t="shared" si="20"/>
        <v>1</v>
      </c>
      <c r="G349" s="1">
        <f t="shared" si="21"/>
        <v>1</v>
      </c>
      <c r="H349">
        <f t="shared" si="22"/>
        <v>1</v>
      </c>
      <c r="I349" s="1" t="str">
        <f>VLOOKUP($B349, students, 3, FALSE)</f>
        <v>No</v>
      </c>
      <c r="J349" s="1" t="str">
        <f>VLOOKUP($B349, students, 4, FALSE)</f>
        <v>Yes</v>
      </c>
      <c r="K349" s="1" t="str">
        <f>VLOOKUP($B349, students, 5, FALSE)</f>
        <v>Female</v>
      </c>
      <c r="L349" s="1" t="str">
        <f>VLOOKUP($B349, students, 6, FALSE)</f>
        <v>Caucasian</v>
      </c>
      <c r="M349" s="1" t="str">
        <f>VLOOKUP($B349, students, 7, FALSE)</f>
        <v>Yes</v>
      </c>
      <c r="N349" t="s">
        <v>31</v>
      </c>
      <c r="O349" t="s">
        <v>24</v>
      </c>
    </row>
    <row r="350" spans="1:15">
      <c r="A350" t="str">
        <f t="shared" si="23"/>
        <v>Unit 7 Test6b</v>
      </c>
      <c r="B350" s="2" t="s">
        <v>63</v>
      </c>
      <c r="C350" s="2" t="s">
        <v>80</v>
      </c>
      <c r="D350" s="2" t="s">
        <v>14</v>
      </c>
      <c r="E350" s="1">
        <f>HLOOKUP(B350, test7, 8, FALSE)</f>
        <v>1</v>
      </c>
      <c r="F350" s="1">
        <f t="shared" si="20"/>
        <v>1</v>
      </c>
      <c r="G350" s="1">
        <f t="shared" si="21"/>
        <v>1</v>
      </c>
      <c r="H350">
        <f t="shared" si="22"/>
        <v>1</v>
      </c>
      <c r="I350" s="1" t="str">
        <f>VLOOKUP($B350, students, 3, FALSE)</f>
        <v>No</v>
      </c>
      <c r="J350" s="1" t="str">
        <f>VLOOKUP($B350, students, 4, FALSE)</f>
        <v>Yes</v>
      </c>
      <c r="K350" s="1" t="str">
        <f>VLOOKUP($B350, students, 5, FALSE)</f>
        <v>Female</v>
      </c>
      <c r="L350" s="1" t="str">
        <f>VLOOKUP($B350, students, 6, FALSE)</f>
        <v>Caucasian</v>
      </c>
      <c r="M350" s="1" t="str">
        <f>VLOOKUP($B350, students, 7, FALSE)</f>
        <v>Yes</v>
      </c>
      <c r="N350" t="s">
        <v>31</v>
      </c>
      <c r="O350" t="s">
        <v>24</v>
      </c>
    </row>
    <row r="351" spans="1:15">
      <c r="A351" t="str">
        <f t="shared" si="23"/>
        <v>Unit 7 Test7</v>
      </c>
      <c r="B351" s="2" t="s">
        <v>63</v>
      </c>
      <c r="C351" s="2" t="s">
        <v>80</v>
      </c>
      <c r="D351" s="2">
        <v>7</v>
      </c>
      <c r="E351" s="1" t="b">
        <f>HLOOKUP(B351, test7, 9, FALSE)</f>
        <v>0</v>
      </c>
      <c r="F351" s="1" t="b">
        <f t="shared" si="20"/>
        <v>0</v>
      </c>
      <c r="G351" s="1">
        <f t="shared" si="21"/>
        <v>1</v>
      </c>
      <c r="H351">
        <f t="shared" si="22"/>
        <v>1</v>
      </c>
      <c r="I351" s="1" t="str">
        <f>VLOOKUP($B351, students, 3, FALSE)</f>
        <v>No</v>
      </c>
      <c r="J351" s="1" t="str">
        <f>VLOOKUP($B351, students, 4, FALSE)</f>
        <v>Yes</v>
      </c>
      <c r="K351" s="1" t="str">
        <f>VLOOKUP($B351, students, 5, FALSE)</f>
        <v>Female</v>
      </c>
      <c r="L351" s="1" t="str">
        <f>VLOOKUP($B351, students, 6, FALSE)</f>
        <v>Caucasian</v>
      </c>
      <c r="M351" s="1" t="str">
        <f>VLOOKUP($B351, students, 7, FALSE)</f>
        <v>Yes</v>
      </c>
      <c r="N351" t="s">
        <v>32</v>
      </c>
      <c r="O351" t="s">
        <v>20</v>
      </c>
    </row>
    <row r="352" spans="1:15">
      <c r="A352" t="str">
        <f t="shared" si="23"/>
        <v>Unit 7 Test7b</v>
      </c>
      <c r="B352" s="2" t="s">
        <v>63</v>
      </c>
      <c r="C352" s="2" t="s">
        <v>80</v>
      </c>
      <c r="D352" s="2" t="s">
        <v>15</v>
      </c>
      <c r="E352" s="1">
        <f>HLOOKUP(B352, test7, 10, FALSE)</f>
        <v>1</v>
      </c>
      <c r="F352" s="1">
        <f t="shared" si="20"/>
        <v>1</v>
      </c>
      <c r="G352" s="1">
        <f t="shared" si="21"/>
        <v>1</v>
      </c>
      <c r="H352">
        <f t="shared" si="22"/>
        <v>1</v>
      </c>
      <c r="I352" s="1" t="str">
        <f>VLOOKUP($B352, students, 3, FALSE)</f>
        <v>No</v>
      </c>
      <c r="J352" s="1" t="str">
        <f>VLOOKUP($B352, students, 4, FALSE)</f>
        <v>Yes</v>
      </c>
      <c r="K352" s="1" t="str">
        <f>VLOOKUP($B352, students, 5, FALSE)</f>
        <v>Female</v>
      </c>
      <c r="L352" s="1" t="str">
        <f>VLOOKUP($B352, students, 6, FALSE)</f>
        <v>Caucasian</v>
      </c>
      <c r="M352" s="1" t="str">
        <f>VLOOKUP($B352, students, 7, FALSE)</f>
        <v>Yes</v>
      </c>
      <c r="N352" t="s">
        <v>34</v>
      </c>
      <c r="O352" t="s">
        <v>29</v>
      </c>
    </row>
    <row r="353" spans="1:15">
      <c r="A353" t="str">
        <f t="shared" si="23"/>
        <v>Unit 7 Test8</v>
      </c>
      <c r="B353" s="2" t="s">
        <v>63</v>
      </c>
      <c r="C353" s="2" t="s">
        <v>80</v>
      </c>
      <c r="D353" s="2">
        <v>8</v>
      </c>
      <c r="E353" s="1">
        <f>HLOOKUP(B353, test7, 11, FALSE)</f>
        <v>4</v>
      </c>
      <c r="F353" s="1">
        <f t="shared" si="20"/>
        <v>4</v>
      </c>
      <c r="G353" s="1">
        <f t="shared" si="21"/>
        <v>4</v>
      </c>
      <c r="H353">
        <f t="shared" si="22"/>
        <v>4</v>
      </c>
      <c r="I353" s="1" t="str">
        <f>VLOOKUP($B353, students, 3, FALSE)</f>
        <v>No</v>
      </c>
      <c r="J353" s="1" t="str">
        <f>VLOOKUP($B353, students, 4, FALSE)</f>
        <v>Yes</v>
      </c>
      <c r="K353" s="1" t="str">
        <f>VLOOKUP($B353, students, 5, FALSE)</f>
        <v>Female</v>
      </c>
      <c r="L353" s="1" t="str">
        <f>VLOOKUP($B353, students, 6, FALSE)</f>
        <v>Caucasian</v>
      </c>
      <c r="M353" s="1" t="str">
        <f>VLOOKUP($B353, students, 7, FALSE)</f>
        <v>Yes</v>
      </c>
      <c r="N353" t="s">
        <v>34</v>
      </c>
      <c r="O353" t="s">
        <v>29</v>
      </c>
    </row>
    <row r="354" spans="1:15">
      <c r="A354" t="str">
        <f t="shared" si="23"/>
        <v>Unit 7 Test9a</v>
      </c>
      <c r="B354" s="2" t="s">
        <v>63</v>
      </c>
      <c r="C354" s="2" t="s">
        <v>80</v>
      </c>
      <c r="D354" s="2" t="s">
        <v>2</v>
      </c>
      <c r="E354" s="1" t="str">
        <f>HLOOKUP(B354, test7, 12, FALSE)</f>
        <v>a</v>
      </c>
      <c r="F354" s="1" t="str">
        <f t="shared" si="20"/>
        <v>a</v>
      </c>
      <c r="G354" s="1">
        <f t="shared" si="21"/>
        <v>2</v>
      </c>
      <c r="H354">
        <f t="shared" si="22"/>
        <v>4</v>
      </c>
      <c r="I354" s="1" t="str">
        <f>VLOOKUP($B354, students, 3, FALSE)</f>
        <v>No</v>
      </c>
      <c r="J354" s="1" t="str">
        <f>VLOOKUP($B354, students, 4, FALSE)</f>
        <v>Yes</v>
      </c>
      <c r="K354" s="1" t="str">
        <f>VLOOKUP($B354, students, 5, FALSE)</f>
        <v>Female</v>
      </c>
      <c r="L354" s="1" t="str">
        <f>VLOOKUP($B354, students, 6, FALSE)</f>
        <v>Caucasian</v>
      </c>
      <c r="M354" s="1" t="str">
        <f>VLOOKUP($B354, students, 7, FALSE)</f>
        <v>Yes</v>
      </c>
      <c r="N354" t="s">
        <v>34</v>
      </c>
      <c r="O354" t="s">
        <v>29</v>
      </c>
    </row>
    <row r="355" spans="1:15">
      <c r="A355" t="str">
        <f t="shared" si="23"/>
        <v>Unit 7 Test9b</v>
      </c>
      <c r="B355" s="2" t="s">
        <v>63</v>
      </c>
      <c r="C355" s="2" t="s">
        <v>80</v>
      </c>
      <c r="D355" s="2" t="s">
        <v>3</v>
      </c>
      <c r="E355" s="1">
        <f>HLOOKUP(B355, test7, 13, FALSE)</f>
        <v>4</v>
      </c>
      <c r="F355" s="1">
        <f t="shared" si="20"/>
        <v>4</v>
      </c>
      <c r="G355" s="1">
        <f t="shared" si="21"/>
        <v>4</v>
      </c>
      <c r="H355">
        <f t="shared" si="22"/>
        <v>4</v>
      </c>
      <c r="I355" s="1" t="str">
        <f>VLOOKUP($B355, students, 3, FALSE)</f>
        <v>No</v>
      </c>
      <c r="J355" s="1" t="str">
        <f>VLOOKUP($B355, students, 4, FALSE)</f>
        <v>Yes</v>
      </c>
      <c r="K355" s="1" t="str">
        <f>VLOOKUP($B355, students, 5, FALSE)</f>
        <v>Female</v>
      </c>
      <c r="L355" s="1" t="str">
        <f>VLOOKUP($B355, students, 6, FALSE)</f>
        <v>Caucasian</v>
      </c>
      <c r="M355" s="1" t="str">
        <f>VLOOKUP($B355, students, 7, FALSE)</f>
        <v>Yes</v>
      </c>
      <c r="N355" t="s">
        <v>34</v>
      </c>
      <c r="O355" t="s">
        <v>29</v>
      </c>
    </row>
    <row r="356" spans="1:15">
      <c r="A356" t="str">
        <f t="shared" si="23"/>
        <v>Unit 7 Test10</v>
      </c>
      <c r="B356" s="2" t="s">
        <v>63</v>
      </c>
      <c r="C356" s="2" t="s">
        <v>80</v>
      </c>
      <c r="D356" s="2">
        <v>10</v>
      </c>
      <c r="E356" s="1">
        <f>HLOOKUP(B356, test7, 14, FALSE)</f>
        <v>4</v>
      </c>
      <c r="F356" s="1">
        <f t="shared" si="20"/>
        <v>4</v>
      </c>
      <c r="G356" s="1">
        <f t="shared" si="21"/>
        <v>4</v>
      </c>
      <c r="H356">
        <f t="shared" si="22"/>
        <v>4</v>
      </c>
      <c r="I356" s="1" t="str">
        <f>VLOOKUP($B356, students, 3, FALSE)</f>
        <v>No</v>
      </c>
      <c r="J356" s="1" t="str">
        <f>VLOOKUP($B356, students, 4, FALSE)</f>
        <v>Yes</v>
      </c>
      <c r="K356" s="1" t="str">
        <f>VLOOKUP($B356, students, 5, FALSE)</f>
        <v>Female</v>
      </c>
      <c r="L356" s="1" t="str">
        <f>VLOOKUP($B356, students, 6, FALSE)</f>
        <v>Caucasian</v>
      </c>
      <c r="M356" s="1" t="str">
        <f>VLOOKUP($B356, students, 7, FALSE)</f>
        <v>Yes</v>
      </c>
      <c r="N356" t="s">
        <v>31</v>
      </c>
      <c r="O356" t="s">
        <v>24</v>
      </c>
    </row>
    <row r="357" spans="1:15">
      <c r="A357" t="str">
        <f t="shared" si="23"/>
        <v>Unit 7 Test11</v>
      </c>
      <c r="B357" s="2" t="s">
        <v>63</v>
      </c>
      <c r="C357" s="2" t="s">
        <v>80</v>
      </c>
      <c r="D357" s="2">
        <v>11</v>
      </c>
      <c r="E357" s="1">
        <f>HLOOKUP(B357, test7, 15, FALSE)</f>
        <v>4</v>
      </c>
      <c r="F357" s="1">
        <f t="shared" si="20"/>
        <v>4</v>
      </c>
      <c r="G357" s="1">
        <f t="shared" si="21"/>
        <v>4</v>
      </c>
      <c r="H357">
        <f t="shared" si="22"/>
        <v>4</v>
      </c>
      <c r="I357" s="1" t="str">
        <f>VLOOKUP($B357, students, 3, FALSE)</f>
        <v>No</v>
      </c>
      <c r="J357" s="1" t="str">
        <f>VLOOKUP($B357, students, 4, FALSE)</f>
        <v>Yes</v>
      </c>
      <c r="K357" s="1" t="str">
        <f>VLOOKUP($B357, students, 5, FALSE)</f>
        <v>Female</v>
      </c>
      <c r="L357" s="1" t="str">
        <f>VLOOKUP($B357, students, 6, FALSE)</f>
        <v>Caucasian</v>
      </c>
      <c r="M357" s="1" t="str">
        <f>VLOOKUP($B357, students, 7, FALSE)</f>
        <v>Yes</v>
      </c>
      <c r="N357" t="s">
        <v>32</v>
      </c>
      <c r="O357" t="s">
        <v>20</v>
      </c>
    </row>
    <row r="358" spans="1:15">
      <c r="A358" t="str">
        <f t="shared" si="23"/>
        <v>Unit 7 Test12a</v>
      </c>
      <c r="B358" s="2" t="s">
        <v>63</v>
      </c>
      <c r="C358" s="2" t="s">
        <v>80</v>
      </c>
      <c r="D358" s="2" t="s">
        <v>4</v>
      </c>
      <c r="E358" s="1">
        <f>HLOOKUP(B358, test7, 16, FALSE)</f>
        <v>4</v>
      </c>
      <c r="F358" s="1">
        <f t="shared" si="20"/>
        <v>4</v>
      </c>
      <c r="G358" s="1">
        <f t="shared" si="21"/>
        <v>4</v>
      </c>
      <c r="H358">
        <f t="shared" si="22"/>
        <v>4</v>
      </c>
      <c r="I358" s="1" t="str">
        <f>VLOOKUP($B358, students, 3, FALSE)</f>
        <v>No</v>
      </c>
      <c r="J358" s="1" t="str">
        <f>VLOOKUP($B358, students, 4, FALSE)</f>
        <v>Yes</v>
      </c>
      <c r="K358" s="1" t="str">
        <f>VLOOKUP($B358, students, 5, FALSE)</f>
        <v>Female</v>
      </c>
      <c r="L358" s="1" t="str">
        <f>VLOOKUP($B358, students, 6, FALSE)</f>
        <v>Caucasian</v>
      </c>
      <c r="M358" s="1" t="str">
        <f>VLOOKUP($B358, students, 7, FALSE)</f>
        <v>Yes</v>
      </c>
      <c r="N358" t="s">
        <v>32</v>
      </c>
      <c r="O358" t="s">
        <v>20</v>
      </c>
    </row>
    <row r="359" spans="1:15">
      <c r="A359" t="str">
        <f t="shared" si="23"/>
        <v>Unit 7 Test12b</v>
      </c>
      <c r="B359" s="2" t="s">
        <v>63</v>
      </c>
      <c r="C359" s="2" t="s">
        <v>80</v>
      </c>
      <c r="D359" s="2" t="s">
        <v>5</v>
      </c>
      <c r="E359" s="1">
        <f>HLOOKUP(B359, test7, 17, FALSE)</f>
        <v>2</v>
      </c>
      <c r="F359" s="1">
        <f t="shared" si="20"/>
        <v>2</v>
      </c>
      <c r="G359" s="1">
        <f t="shared" si="21"/>
        <v>2</v>
      </c>
      <c r="H359">
        <f t="shared" si="22"/>
        <v>2</v>
      </c>
      <c r="I359" s="1" t="str">
        <f>VLOOKUP($B359, students, 3, FALSE)</f>
        <v>No</v>
      </c>
      <c r="J359" s="1" t="str">
        <f>VLOOKUP($B359, students, 4, FALSE)</f>
        <v>Yes</v>
      </c>
      <c r="K359" s="1" t="str">
        <f>VLOOKUP($B359, students, 5, FALSE)</f>
        <v>Female</v>
      </c>
      <c r="L359" s="1" t="str">
        <f>VLOOKUP($B359, students, 6, FALSE)</f>
        <v>Caucasian</v>
      </c>
      <c r="M359" s="1" t="str">
        <f>VLOOKUP($B359, students, 7, FALSE)</f>
        <v>Yes</v>
      </c>
      <c r="N359" t="s">
        <v>33</v>
      </c>
      <c r="O359" t="s">
        <v>19</v>
      </c>
    </row>
    <row r="360" spans="1:15">
      <c r="A360" t="str">
        <f t="shared" si="23"/>
        <v>Unit 7 Test12c</v>
      </c>
      <c r="B360" s="2" t="s">
        <v>63</v>
      </c>
      <c r="C360" s="2" t="s">
        <v>80</v>
      </c>
      <c r="D360" s="2" t="s">
        <v>6</v>
      </c>
      <c r="E360" s="1">
        <f>HLOOKUP(B360, test7, 18, FALSE)</f>
        <v>4</v>
      </c>
      <c r="F360" s="1">
        <f t="shared" si="20"/>
        <v>4</v>
      </c>
      <c r="G360" s="1">
        <f t="shared" si="21"/>
        <v>4</v>
      </c>
      <c r="H360">
        <f t="shared" si="22"/>
        <v>4</v>
      </c>
      <c r="I360" s="1" t="str">
        <f>VLOOKUP($B360, students, 3, FALSE)</f>
        <v>No</v>
      </c>
      <c r="J360" s="1" t="str">
        <f>VLOOKUP($B360, students, 4, FALSE)</f>
        <v>Yes</v>
      </c>
      <c r="K360" s="1" t="str">
        <f>VLOOKUP($B360, students, 5, FALSE)</f>
        <v>Female</v>
      </c>
      <c r="L360" s="1" t="str">
        <f>VLOOKUP($B360, students, 6, FALSE)</f>
        <v>Caucasian</v>
      </c>
      <c r="M360" s="1" t="str">
        <f>VLOOKUP($B360, students, 7, FALSE)</f>
        <v>Yes</v>
      </c>
      <c r="N360" t="s">
        <v>31</v>
      </c>
      <c r="O360" t="s">
        <v>22</v>
      </c>
    </row>
    <row r="361" spans="1:15">
      <c r="A361" t="str">
        <f t="shared" si="23"/>
        <v>Unit 7 Test13a</v>
      </c>
      <c r="B361" s="2" t="s">
        <v>63</v>
      </c>
      <c r="C361" s="2" t="s">
        <v>80</v>
      </c>
      <c r="D361" s="2" t="s">
        <v>7</v>
      </c>
      <c r="E361" s="1">
        <f>HLOOKUP(B361, test7, 19, FALSE)</f>
        <v>3</v>
      </c>
      <c r="F361" s="1">
        <f t="shared" si="20"/>
        <v>3</v>
      </c>
      <c r="G361" s="1">
        <f t="shared" si="21"/>
        <v>4</v>
      </c>
      <c r="H361">
        <f t="shared" si="22"/>
        <v>3</v>
      </c>
      <c r="I361" s="1" t="str">
        <f>VLOOKUP($B361, students, 3, FALSE)</f>
        <v>No</v>
      </c>
      <c r="J361" s="1" t="str">
        <f>VLOOKUP($B361, students, 4, FALSE)</f>
        <v>Yes</v>
      </c>
      <c r="K361" s="1" t="str">
        <f>VLOOKUP($B361, students, 5, FALSE)</f>
        <v>Female</v>
      </c>
      <c r="L361" s="1" t="str">
        <f>VLOOKUP($B361, students, 6, FALSE)</f>
        <v>Caucasian</v>
      </c>
      <c r="M361" s="1" t="str">
        <f>VLOOKUP($B361, students, 7, FALSE)</f>
        <v>Yes</v>
      </c>
      <c r="N361" t="s">
        <v>31</v>
      </c>
      <c r="O361" t="s">
        <v>22</v>
      </c>
    </row>
    <row r="362" spans="1:15">
      <c r="A362" t="str">
        <f t="shared" si="23"/>
        <v>Unit 7 Test13b</v>
      </c>
      <c r="B362" s="2" t="s">
        <v>63</v>
      </c>
      <c r="C362" s="2" t="s">
        <v>80</v>
      </c>
      <c r="D362" s="2" t="s">
        <v>8</v>
      </c>
      <c r="E362" s="1">
        <f>HLOOKUP(B362, test7, 20, FALSE)</f>
        <v>3</v>
      </c>
      <c r="F362" s="1">
        <f t="shared" si="20"/>
        <v>3</v>
      </c>
      <c r="G362" s="1">
        <f t="shared" si="21"/>
        <v>4</v>
      </c>
      <c r="H362">
        <f t="shared" si="22"/>
        <v>3</v>
      </c>
      <c r="I362" s="1" t="str">
        <f>VLOOKUP($B362, students, 3, FALSE)</f>
        <v>No</v>
      </c>
      <c r="J362" s="1" t="str">
        <f>VLOOKUP($B362, students, 4, FALSE)</f>
        <v>Yes</v>
      </c>
      <c r="K362" s="1" t="str">
        <f>VLOOKUP($B362, students, 5, FALSE)</f>
        <v>Female</v>
      </c>
      <c r="L362" s="1" t="str">
        <f>VLOOKUP($B362, students, 6, FALSE)</f>
        <v>Caucasian</v>
      </c>
      <c r="M362" s="1" t="str">
        <f>VLOOKUP($B362, students, 7, FALSE)</f>
        <v>Yes</v>
      </c>
      <c r="N362" t="s">
        <v>31</v>
      </c>
      <c r="O362" t="s">
        <v>23</v>
      </c>
    </row>
    <row r="363" spans="1:15">
      <c r="A363" t="str">
        <f t="shared" si="23"/>
        <v>Unit 7 Test1</v>
      </c>
      <c r="B363" s="2" t="s">
        <v>64</v>
      </c>
      <c r="C363" s="2" t="s">
        <v>80</v>
      </c>
      <c r="D363" s="2">
        <v>1</v>
      </c>
      <c r="E363" s="1" t="str">
        <f>HLOOKUP(B363, test7, 2, FALSE)</f>
        <v>c</v>
      </c>
      <c r="F363" s="1" t="str">
        <f t="shared" si="20"/>
        <v>c</v>
      </c>
      <c r="G363" s="1">
        <f t="shared" si="21"/>
        <v>2</v>
      </c>
      <c r="H363">
        <f t="shared" si="22"/>
        <v>2</v>
      </c>
      <c r="I363" s="1" t="str">
        <f>VLOOKUP($B363, students, 3, FALSE)</f>
        <v>No</v>
      </c>
      <c r="J363" s="1" t="str">
        <f>VLOOKUP($B363, students, 4, FALSE)</f>
        <v>Yes</v>
      </c>
      <c r="K363" s="1" t="str">
        <f>VLOOKUP($B363, students, 5, FALSE)</f>
        <v>Female</v>
      </c>
      <c r="L363" s="1" t="str">
        <f>VLOOKUP($B363, students, 6, FALSE)</f>
        <v>African American</v>
      </c>
      <c r="M363" s="1" t="str">
        <f>VLOOKUP($B363, students, 7, FALSE)</f>
        <v>Yes</v>
      </c>
      <c r="N363" t="s">
        <v>33</v>
      </c>
      <c r="O363" t="s">
        <v>19</v>
      </c>
    </row>
    <row r="364" spans="1:15">
      <c r="A364" t="str">
        <f t="shared" si="23"/>
        <v>Unit 7 Test2</v>
      </c>
      <c r="B364" s="2" t="s">
        <v>64</v>
      </c>
      <c r="C364" s="2" t="s">
        <v>80</v>
      </c>
      <c r="D364" s="2">
        <v>2</v>
      </c>
      <c r="E364" s="1" t="str">
        <f>HLOOKUP(B364, test7, 3, FALSE)</f>
        <v>b</v>
      </c>
      <c r="F364" s="1" t="str">
        <f t="shared" si="20"/>
        <v>b</v>
      </c>
      <c r="G364" s="1">
        <f t="shared" si="21"/>
        <v>2</v>
      </c>
      <c r="H364">
        <f t="shared" si="22"/>
        <v>2</v>
      </c>
      <c r="I364" s="1" t="str">
        <f>VLOOKUP($B364, students, 3, FALSE)</f>
        <v>No</v>
      </c>
      <c r="J364" s="1" t="str">
        <f>VLOOKUP($B364, students, 4, FALSE)</f>
        <v>Yes</v>
      </c>
      <c r="K364" s="1" t="str">
        <f>VLOOKUP($B364, students, 5, FALSE)</f>
        <v>Female</v>
      </c>
      <c r="L364" s="1" t="str">
        <f>VLOOKUP($B364, students, 6, FALSE)</f>
        <v>African American</v>
      </c>
      <c r="M364" s="1" t="str">
        <f>VLOOKUP($B364, students, 7, FALSE)</f>
        <v>Yes</v>
      </c>
      <c r="N364" t="s">
        <v>32</v>
      </c>
      <c r="O364" t="s">
        <v>20</v>
      </c>
    </row>
    <row r="365" spans="1:15">
      <c r="A365" t="str">
        <f t="shared" si="23"/>
        <v>Unit 7 Test3</v>
      </c>
      <c r="B365" s="2" t="s">
        <v>64</v>
      </c>
      <c r="C365" s="2" t="s">
        <v>80</v>
      </c>
      <c r="D365" s="2">
        <v>3</v>
      </c>
      <c r="E365" s="1" t="str">
        <f>HLOOKUP(B365, test7, 4, FALSE)</f>
        <v>d</v>
      </c>
      <c r="F365" s="1" t="str">
        <f t="shared" si="20"/>
        <v>d</v>
      </c>
      <c r="G365" s="1">
        <f t="shared" si="21"/>
        <v>2</v>
      </c>
      <c r="H365">
        <f t="shared" si="22"/>
        <v>2</v>
      </c>
      <c r="I365" s="1" t="str">
        <f>VLOOKUP($B365, students, 3, FALSE)</f>
        <v>No</v>
      </c>
      <c r="J365" s="1" t="str">
        <f>VLOOKUP($B365, students, 4, FALSE)</f>
        <v>Yes</v>
      </c>
      <c r="K365" s="1" t="str">
        <f>VLOOKUP($B365, students, 5, FALSE)</f>
        <v>Female</v>
      </c>
      <c r="L365" s="1" t="str">
        <f>VLOOKUP($B365, students, 6, FALSE)</f>
        <v>African American</v>
      </c>
      <c r="M365" s="1" t="str">
        <f>VLOOKUP($B365, students, 7, FALSE)</f>
        <v>Yes</v>
      </c>
      <c r="N365" t="s">
        <v>33</v>
      </c>
      <c r="O365" t="s">
        <v>21</v>
      </c>
    </row>
    <row r="366" spans="1:15">
      <c r="A366" t="str">
        <f t="shared" si="23"/>
        <v>Unit 7 Test4</v>
      </c>
      <c r="B366" s="2" t="s">
        <v>64</v>
      </c>
      <c r="C366" s="2" t="s">
        <v>80</v>
      </c>
      <c r="D366" s="2">
        <v>4</v>
      </c>
      <c r="E366" s="1" t="str">
        <f>HLOOKUP(B366, test7, 5, FALSE)</f>
        <v>a</v>
      </c>
      <c r="F366" s="1" t="str">
        <f t="shared" si="20"/>
        <v>a</v>
      </c>
      <c r="G366" s="1">
        <f t="shared" si="21"/>
        <v>2</v>
      </c>
      <c r="H366">
        <f t="shared" si="22"/>
        <v>2</v>
      </c>
      <c r="I366" s="1" t="str">
        <f>VLOOKUP($B366, students, 3, FALSE)</f>
        <v>No</v>
      </c>
      <c r="J366" s="1" t="str">
        <f>VLOOKUP($B366, students, 4, FALSE)</f>
        <v>Yes</v>
      </c>
      <c r="K366" s="1" t="str">
        <f>VLOOKUP($B366, students, 5, FALSE)</f>
        <v>Female</v>
      </c>
      <c r="L366" s="1" t="str">
        <f>VLOOKUP($B366, students, 6, FALSE)</f>
        <v>African American</v>
      </c>
      <c r="M366" s="1" t="str">
        <f>VLOOKUP($B366, students, 7, FALSE)</f>
        <v>Yes</v>
      </c>
      <c r="N366" t="s">
        <v>31</v>
      </c>
      <c r="O366" t="s">
        <v>22</v>
      </c>
    </row>
    <row r="367" spans="1:15">
      <c r="A367" t="str">
        <f t="shared" si="23"/>
        <v>Unit 7 Test5</v>
      </c>
      <c r="B367" s="2" t="s">
        <v>64</v>
      </c>
      <c r="C367" s="2" t="s">
        <v>80</v>
      </c>
      <c r="D367" s="2">
        <v>5</v>
      </c>
      <c r="E367" s="1" t="str">
        <f>HLOOKUP(B367, test7, 6, FALSE)</f>
        <v>b</v>
      </c>
      <c r="F367" s="1" t="str">
        <f t="shared" si="20"/>
        <v>b</v>
      </c>
      <c r="G367" s="1">
        <f t="shared" si="21"/>
        <v>2</v>
      </c>
      <c r="H367">
        <f t="shared" si="22"/>
        <v>2</v>
      </c>
      <c r="I367" s="1" t="str">
        <f>VLOOKUP($B367, students, 3, FALSE)</f>
        <v>No</v>
      </c>
      <c r="J367" s="1" t="str">
        <f>VLOOKUP($B367, students, 4, FALSE)</f>
        <v>Yes</v>
      </c>
      <c r="K367" s="1" t="str">
        <f>VLOOKUP($B367, students, 5, FALSE)</f>
        <v>Female</v>
      </c>
      <c r="L367" s="1" t="str">
        <f>VLOOKUP($B367, students, 6, FALSE)</f>
        <v>African American</v>
      </c>
      <c r="M367" s="1" t="str">
        <f>VLOOKUP($B367, students, 7, FALSE)</f>
        <v>Yes</v>
      </c>
      <c r="N367" t="s">
        <v>31</v>
      </c>
      <c r="O367" t="s">
        <v>23</v>
      </c>
    </row>
    <row r="368" spans="1:15">
      <c r="A368" t="str">
        <f t="shared" si="23"/>
        <v>Unit 7 Test6</v>
      </c>
      <c r="B368" s="2" t="s">
        <v>64</v>
      </c>
      <c r="C368" s="2" t="s">
        <v>80</v>
      </c>
      <c r="D368" s="2">
        <v>6</v>
      </c>
      <c r="E368" s="1" t="b">
        <f>HLOOKUP(B368, test7, 7, FALSE)</f>
        <v>1</v>
      </c>
      <c r="F368" s="1" t="b">
        <f t="shared" si="20"/>
        <v>1</v>
      </c>
      <c r="G368" s="1">
        <f t="shared" si="21"/>
        <v>1</v>
      </c>
      <c r="H368">
        <f t="shared" si="22"/>
        <v>1</v>
      </c>
      <c r="I368" s="1" t="str">
        <f>VLOOKUP($B368, students, 3, FALSE)</f>
        <v>No</v>
      </c>
      <c r="J368" s="1" t="str">
        <f>VLOOKUP($B368, students, 4, FALSE)</f>
        <v>Yes</v>
      </c>
      <c r="K368" s="1" t="str">
        <f>VLOOKUP($B368, students, 5, FALSE)</f>
        <v>Female</v>
      </c>
      <c r="L368" s="1" t="str">
        <f>VLOOKUP($B368, students, 6, FALSE)</f>
        <v>African American</v>
      </c>
      <c r="M368" s="1" t="str">
        <f>VLOOKUP($B368, students, 7, FALSE)</f>
        <v>Yes</v>
      </c>
      <c r="N368" t="s">
        <v>31</v>
      </c>
      <c r="O368" t="s">
        <v>24</v>
      </c>
    </row>
    <row r="369" spans="1:15">
      <c r="A369" t="str">
        <f t="shared" si="23"/>
        <v>Unit 7 Test6b</v>
      </c>
      <c r="B369" s="2" t="s">
        <v>64</v>
      </c>
      <c r="C369" s="2" t="s">
        <v>80</v>
      </c>
      <c r="D369" s="2" t="s">
        <v>14</v>
      </c>
      <c r="E369" s="1">
        <f>HLOOKUP(B369, test7, 8, FALSE)</f>
        <v>1</v>
      </c>
      <c r="F369" s="1">
        <f t="shared" si="20"/>
        <v>1</v>
      </c>
      <c r="G369" s="1">
        <f t="shared" si="21"/>
        <v>1</v>
      </c>
      <c r="H369">
        <f t="shared" si="22"/>
        <v>1</v>
      </c>
      <c r="I369" s="1" t="str">
        <f>VLOOKUP($B369, students, 3, FALSE)</f>
        <v>No</v>
      </c>
      <c r="J369" s="1" t="str">
        <f>VLOOKUP($B369, students, 4, FALSE)</f>
        <v>Yes</v>
      </c>
      <c r="K369" s="1" t="str">
        <f>VLOOKUP($B369, students, 5, FALSE)</f>
        <v>Female</v>
      </c>
      <c r="L369" s="1" t="str">
        <f>VLOOKUP($B369, students, 6, FALSE)</f>
        <v>African American</v>
      </c>
      <c r="M369" s="1" t="str">
        <f>VLOOKUP($B369, students, 7, FALSE)</f>
        <v>Yes</v>
      </c>
      <c r="N369" t="s">
        <v>31</v>
      </c>
      <c r="O369" t="s">
        <v>24</v>
      </c>
    </row>
    <row r="370" spans="1:15">
      <c r="A370" t="str">
        <f t="shared" si="23"/>
        <v>Unit 7 Test7</v>
      </c>
      <c r="B370" s="2" t="s">
        <v>64</v>
      </c>
      <c r="C370" s="2" t="s">
        <v>80</v>
      </c>
      <c r="D370" s="2">
        <v>7</v>
      </c>
      <c r="E370" s="1" t="b">
        <f>HLOOKUP(B370, test7, 9, FALSE)</f>
        <v>0</v>
      </c>
      <c r="F370" s="1" t="b">
        <f t="shared" si="20"/>
        <v>0</v>
      </c>
      <c r="G370" s="1">
        <f t="shared" si="21"/>
        <v>1</v>
      </c>
      <c r="H370">
        <f t="shared" si="22"/>
        <v>1</v>
      </c>
      <c r="I370" s="1" t="str">
        <f>VLOOKUP($B370, students, 3, FALSE)</f>
        <v>No</v>
      </c>
      <c r="J370" s="1" t="str">
        <f>VLOOKUP($B370, students, 4, FALSE)</f>
        <v>Yes</v>
      </c>
      <c r="K370" s="1" t="str">
        <f>VLOOKUP($B370, students, 5, FALSE)</f>
        <v>Female</v>
      </c>
      <c r="L370" s="1" t="str">
        <f>VLOOKUP($B370, students, 6, FALSE)</f>
        <v>African American</v>
      </c>
      <c r="M370" s="1" t="str">
        <f>VLOOKUP($B370, students, 7, FALSE)</f>
        <v>Yes</v>
      </c>
      <c r="N370" t="s">
        <v>32</v>
      </c>
      <c r="O370" t="s">
        <v>20</v>
      </c>
    </row>
    <row r="371" spans="1:15">
      <c r="A371" t="str">
        <f t="shared" si="23"/>
        <v>Unit 7 Test7b</v>
      </c>
      <c r="B371" s="2" t="s">
        <v>64</v>
      </c>
      <c r="C371" s="2" t="s">
        <v>80</v>
      </c>
      <c r="D371" s="2" t="s">
        <v>15</v>
      </c>
      <c r="E371" s="1">
        <f>HLOOKUP(B371, test7, 10, FALSE)</f>
        <v>1</v>
      </c>
      <c r="F371" s="1">
        <f t="shared" si="20"/>
        <v>1</v>
      </c>
      <c r="G371" s="1">
        <f t="shared" si="21"/>
        <v>1</v>
      </c>
      <c r="H371">
        <f t="shared" si="22"/>
        <v>1</v>
      </c>
      <c r="I371" s="1" t="str">
        <f>VLOOKUP($B371, students, 3, FALSE)</f>
        <v>No</v>
      </c>
      <c r="J371" s="1" t="str">
        <f>VLOOKUP($B371, students, 4, FALSE)</f>
        <v>Yes</v>
      </c>
      <c r="K371" s="1" t="str">
        <f>VLOOKUP($B371, students, 5, FALSE)</f>
        <v>Female</v>
      </c>
      <c r="L371" s="1" t="str">
        <f>VLOOKUP($B371, students, 6, FALSE)</f>
        <v>African American</v>
      </c>
      <c r="M371" s="1" t="str">
        <f>VLOOKUP($B371, students, 7, FALSE)</f>
        <v>Yes</v>
      </c>
      <c r="N371" t="s">
        <v>34</v>
      </c>
      <c r="O371" t="s">
        <v>29</v>
      </c>
    </row>
    <row r="372" spans="1:15">
      <c r="A372" t="str">
        <f t="shared" si="23"/>
        <v>Unit 7 Test8</v>
      </c>
      <c r="B372" s="2" t="s">
        <v>64</v>
      </c>
      <c r="C372" s="2" t="s">
        <v>80</v>
      </c>
      <c r="D372" s="2">
        <v>8</v>
      </c>
      <c r="E372" s="1">
        <f>HLOOKUP(B372, test7, 11, FALSE)</f>
        <v>4</v>
      </c>
      <c r="F372" s="1">
        <f t="shared" si="20"/>
        <v>4</v>
      </c>
      <c r="G372" s="1">
        <f t="shared" si="21"/>
        <v>4</v>
      </c>
      <c r="H372">
        <f t="shared" si="22"/>
        <v>4</v>
      </c>
      <c r="I372" s="1" t="str">
        <f>VLOOKUP($B372, students, 3, FALSE)</f>
        <v>No</v>
      </c>
      <c r="J372" s="1" t="str">
        <f>VLOOKUP($B372, students, 4, FALSE)</f>
        <v>Yes</v>
      </c>
      <c r="K372" s="1" t="str">
        <f>VLOOKUP($B372, students, 5, FALSE)</f>
        <v>Female</v>
      </c>
      <c r="L372" s="1" t="str">
        <f>VLOOKUP($B372, students, 6, FALSE)</f>
        <v>African American</v>
      </c>
      <c r="M372" s="1" t="str">
        <f>VLOOKUP($B372, students, 7, FALSE)</f>
        <v>Yes</v>
      </c>
      <c r="N372" t="s">
        <v>34</v>
      </c>
      <c r="O372" t="s">
        <v>29</v>
      </c>
    </row>
    <row r="373" spans="1:15">
      <c r="A373" t="str">
        <f t="shared" si="23"/>
        <v>Unit 7 Test9a</v>
      </c>
      <c r="B373" s="2" t="s">
        <v>64</v>
      </c>
      <c r="C373" s="2" t="s">
        <v>80</v>
      </c>
      <c r="D373" s="2" t="s">
        <v>2</v>
      </c>
      <c r="E373" s="1" t="str">
        <f>HLOOKUP(B373, test7, 12, FALSE)</f>
        <v>a</v>
      </c>
      <c r="F373" s="1" t="str">
        <f t="shared" si="20"/>
        <v>a</v>
      </c>
      <c r="G373" s="1">
        <f t="shared" si="21"/>
        <v>2</v>
      </c>
      <c r="H373">
        <f t="shared" si="22"/>
        <v>4</v>
      </c>
      <c r="I373" s="1" t="str">
        <f>VLOOKUP($B373, students, 3, FALSE)</f>
        <v>No</v>
      </c>
      <c r="J373" s="1" t="str">
        <f>VLOOKUP($B373, students, 4, FALSE)</f>
        <v>Yes</v>
      </c>
      <c r="K373" s="1" t="str">
        <f>VLOOKUP($B373, students, 5, FALSE)</f>
        <v>Female</v>
      </c>
      <c r="L373" s="1" t="str">
        <f>VLOOKUP($B373, students, 6, FALSE)</f>
        <v>African American</v>
      </c>
      <c r="M373" s="1" t="str">
        <f>VLOOKUP($B373, students, 7, FALSE)</f>
        <v>Yes</v>
      </c>
      <c r="N373" t="s">
        <v>34</v>
      </c>
      <c r="O373" t="s">
        <v>29</v>
      </c>
    </row>
    <row r="374" spans="1:15">
      <c r="A374" t="str">
        <f t="shared" si="23"/>
        <v>Unit 7 Test9b</v>
      </c>
      <c r="B374" s="2" t="s">
        <v>64</v>
      </c>
      <c r="C374" s="2" t="s">
        <v>80</v>
      </c>
      <c r="D374" s="2" t="s">
        <v>3</v>
      </c>
      <c r="E374" s="1">
        <f>HLOOKUP(B374, test7, 13, FALSE)</f>
        <v>4</v>
      </c>
      <c r="F374" s="1">
        <f t="shared" si="20"/>
        <v>4</v>
      </c>
      <c r="G374" s="1">
        <f t="shared" si="21"/>
        <v>4</v>
      </c>
      <c r="H374">
        <f t="shared" si="22"/>
        <v>4</v>
      </c>
      <c r="I374" s="1" t="str">
        <f>VLOOKUP($B374, students, 3, FALSE)</f>
        <v>No</v>
      </c>
      <c r="J374" s="1" t="str">
        <f>VLOOKUP($B374, students, 4, FALSE)</f>
        <v>Yes</v>
      </c>
      <c r="K374" s="1" t="str">
        <f>VLOOKUP($B374, students, 5, FALSE)</f>
        <v>Female</v>
      </c>
      <c r="L374" s="1" t="str">
        <f>VLOOKUP($B374, students, 6, FALSE)</f>
        <v>African American</v>
      </c>
      <c r="M374" s="1" t="str">
        <f>VLOOKUP($B374, students, 7, FALSE)</f>
        <v>Yes</v>
      </c>
      <c r="N374" t="s">
        <v>34</v>
      </c>
      <c r="O374" t="s">
        <v>29</v>
      </c>
    </row>
    <row r="375" spans="1:15">
      <c r="A375" t="str">
        <f t="shared" si="23"/>
        <v>Unit 7 Test10</v>
      </c>
      <c r="B375" s="2" t="s">
        <v>64</v>
      </c>
      <c r="C375" s="2" t="s">
        <v>80</v>
      </c>
      <c r="D375" s="2">
        <v>10</v>
      </c>
      <c r="E375" s="1">
        <f>HLOOKUP(B375, test7, 14, FALSE)</f>
        <v>4</v>
      </c>
      <c r="F375" s="1">
        <f t="shared" si="20"/>
        <v>4</v>
      </c>
      <c r="G375" s="1">
        <f t="shared" si="21"/>
        <v>4</v>
      </c>
      <c r="H375">
        <f t="shared" si="22"/>
        <v>4</v>
      </c>
      <c r="I375" s="1" t="str">
        <f>VLOOKUP($B375, students, 3, FALSE)</f>
        <v>No</v>
      </c>
      <c r="J375" s="1" t="str">
        <f>VLOOKUP($B375, students, 4, FALSE)</f>
        <v>Yes</v>
      </c>
      <c r="K375" s="1" t="str">
        <f>VLOOKUP($B375, students, 5, FALSE)</f>
        <v>Female</v>
      </c>
      <c r="L375" s="1" t="str">
        <f>VLOOKUP($B375, students, 6, FALSE)</f>
        <v>African American</v>
      </c>
      <c r="M375" s="1" t="str">
        <f>VLOOKUP($B375, students, 7, FALSE)</f>
        <v>Yes</v>
      </c>
      <c r="N375" t="s">
        <v>31</v>
      </c>
      <c r="O375" t="s">
        <v>24</v>
      </c>
    </row>
    <row r="376" spans="1:15">
      <c r="A376" t="str">
        <f t="shared" si="23"/>
        <v>Unit 7 Test11</v>
      </c>
      <c r="B376" s="2" t="s">
        <v>64</v>
      </c>
      <c r="C376" s="2" t="s">
        <v>80</v>
      </c>
      <c r="D376" s="2">
        <v>11</v>
      </c>
      <c r="E376" s="1">
        <f>HLOOKUP(B376, test7, 15, FALSE)</f>
        <v>4</v>
      </c>
      <c r="F376" s="1">
        <f t="shared" si="20"/>
        <v>4</v>
      </c>
      <c r="G376" s="1">
        <f t="shared" si="21"/>
        <v>4</v>
      </c>
      <c r="H376">
        <f t="shared" si="22"/>
        <v>4</v>
      </c>
      <c r="I376" s="1" t="str">
        <f>VLOOKUP($B376, students, 3, FALSE)</f>
        <v>No</v>
      </c>
      <c r="J376" s="1" t="str">
        <f>VLOOKUP($B376, students, 4, FALSE)</f>
        <v>Yes</v>
      </c>
      <c r="K376" s="1" t="str">
        <f>VLOOKUP($B376, students, 5, FALSE)</f>
        <v>Female</v>
      </c>
      <c r="L376" s="1" t="str">
        <f>VLOOKUP($B376, students, 6, FALSE)</f>
        <v>African American</v>
      </c>
      <c r="M376" s="1" t="str">
        <f>VLOOKUP($B376, students, 7, FALSE)</f>
        <v>Yes</v>
      </c>
      <c r="N376" t="s">
        <v>32</v>
      </c>
      <c r="O376" t="s">
        <v>20</v>
      </c>
    </row>
    <row r="377" spans="1:15">
      <c r="A377" t="str">
        <f t="shared" si="23"/>
        <v>Unit 7 Test12a</v>
      </c>
      <c r="B377" s="2" t="s">
        <v>64</v>
      </c>
      <c r="C377" s="2" t="s">
        <v>80</v>
      </c>
      <c r="D377" s="2" t="s">
        <v>4</v>
      </c>
      <c r="E377" s="1">
        <f>HLOOKUP(B377, test7, 16, FALSE)</f>
        <v>3.5</v>
      </c>
      <c r="F377" s="1">
        <f t="shared" si="20"/>
        <v>3.5</v>
      </c>
      <c r="G377" s="1">
        <f t="shared" si="21"/>
        <v>4</v>
      </c>
      <c r="H377">
        <f t="shared" si="22"/>
        <v>3.5</v>
      </c>
      <c r="I377" s="1" t="str">
        <f>VLOOKUP($B377, students, 3, FALSE)</f>
        <v>No</v>
      </c>
      <c r="J377" s="1" t="str">
        <f>VLOOKUP($B377, students, 4, FALSE)</f>
        <v>Yes</v>
      </c>
      <c r="K377" s="1" t="str">
        <f>VLOOKUP($B377, students, 5, FALSE)</f>
        <v>Female</v>
      </c>
      <c r="L377" s="1" t="str">
        <f>VLOOKUP($B377, students, 6, FALSE)</f>
        <v>African American</v>
      </c>
      <c r="M377" s="1" t="str">
        <f>VLOOKUP($B377, students, 7, FALSE)</f>
        <v>Yes</v>
      </c>
      <c r="N377" t="s">
        <v>32</v>
      </c>
      <c r="O377" t="s">
        <v>20</v>
      </c>
    </row>
    <row r="378" spans="1:15">
      <c r="A378" t="str">
        <f t="shared" si="23"/>
        <v>Unit 7 Test12b</v>
      </c>
      <c r="B378" s="2" t="s">
        <v>64</v>
      </c>
      <c r="C378" s="2" t="s">
        <v>80</v>
      </c>
      <c r="D378" s="2" t="s">
        <v>5</v>
      </c>
      <c r="E378" s="1">
        <f>HLOOKUP(B378, test7, 17, FALSE)</f>
        <v>1.5</v>
      </c>
      <c r="F378" s="1">
        <f t="shared" si="20"/>
        <v>1.5</v>
      </c>
      <c r="G378" s="1">
        <f t="shared" si="21"/>
        <v>2</v>
      </c>
      <c r="H378">
        <f t="shared" si="22"/>
        <v>1.5</v>
      </c>
      <c r="I378" s="1" t="str">
        <f>VLOOKUP($B378, students, 3, FALSE)</f>
        <v>No</v>
      </c>
      <c r="J378" s="1" t="str">
        <f>VLOOKUP($B378, students, 4, FALSE)</f>
        <v>Yes</v>
      </c>
      <c r="K378" s="1" t="str">
        <f>VLOOKUP($B378, students, 5, FALSE)</f>
        <v>Female</v>
      </c>
      <c r="L378" s="1" t="str">
        <f>VLOOKUP($B378, students, 6, FALSE)</f>
        <v>African American</v>
      </c>
      <c r="M378" s="1" t="str">
        <f>VLOOKUP($B378, students, 7, FALSE)</f>
        <v>Yes</v>
      </c>
      <c r="N378" t="s">
        <v>33</v>
      </c>
      <c r="O378" t="s">
        <v>19</v>
      </c>
    </row>
    <row r="379" spans="1:15">
      <c r="A379" t="str">
        <f t="shared" si="23"/>
        <v>Unit 7 Test12c</v>
      </c>
      <c r="B379" s="2" t="s">
        <v>64</v>
      </c>
      <c r="C379" s="2" t="s">
        <v>80</v>
      </c>
      <c r="D379" s="2" t="s">
        <v>6</v>
      </c>
      <c r="E379" s="1">
        <f>HLOOKUP(B379, test7, 18, FALSE)</f>
        <v>4</v>
      </c>
      <c r="F379" s="1">
        <f t="shared" si="20"/>
        <v>4</v>
      </c>
      <c r="G379" s="1">
        <f t="shared" si="21"/>
        <v>4</v>
      </c>
      <c r="H379">
        <f t="shared" si="22"/>
        <v>4</v>
      </c>
      <c r="I379" s="1" t="str">
        <f>VLOOKUP($B379, students, 3, FALSE)</f>
        <v>No</v>
      </c>
      <c r="J379" s="1" t="str">
        <f>VLOOKUP($B379, students, 4, FALSE)</f>
        <v>Yes</v>
      </c>
      <c r="K379" s="1" t="str">
        <f>VLOOKUP($B379, students, 5, FALSE)</f>
        <v>Female</v>
      </c>
      <c r="L379" s="1" t="str">
        <f>VLOOKUP($B379, students, 6, FALSE)</f>
        <v>African American</v>
      </c>
      <c r="M379" s="1" t="str">
        <f>VLOOKUP($B379, students, 7, FALSE)</f>
        <v>Yes</v>
      </c>
      <c r="N379" t="s">
        <v>31</v>
      </c>
      <c r="O379" t="s">
        <v>22</v>
      </c>
    </row>
    <row r="380" spans="1:15">
      <c r="A380" t="str">
        <f t="shared" si="23"/>
        <v>Unit 7 Test13a</v>
      </c>
      <c r="B380" s="2" t="s">
        <v>64</v>
      </c>
      <c r="C380" s="2" t="s">
        <v>80</v>
      </c>
      <c r="D380" s="2" t="s">
        <v>7</v>
      </c>
      <c r="E380" s="1">
        <f>HLOOKUP(B380, test7, 19, FALSE)</f>
        <v>4</v>
      </c>
      <c r="F380" s="1">
        <f t="shared" si="20"/>
        <v>4</v>
      </c>
      <c r="G380" s="1">
        <f t="shared" si="21"/>
        <v>4</v>
      </c>
      <c r="H380">
        <f t="shared" si="22"/>
        <v>4</v>
      </c>
      <c r="I380" s="1" t="str">
        <f>VLOOKUP($B380, students, 3, FALSE)</f>
        <v>No</v>
      </c>
      <c r="J380" s="1" t="str">
        <f>VLOOKUP($B380, students, 4, FALSE)</f>
        <v>Yes</v>
      </c>
      <c r="K380" s="1" t="str">
        <f>VLOOKUP($B380, students, 5, FALSE)</f>
        <v>Female</v>
      </c>
      <c r="L380" s="1" t="str">
        <f>VLOOKUP($B380, students, 6, FALSE)</f>
        <v>African American</v>
      </c>
      <c r="M380" s="1" t="str">
        <f>VLOOKUP($B380, students, 7, FALSE)</f>
        <v>Yes</v>
      </c>
      <c r="N380" t="s">
        <v>31</v>
      </c>
      <c r="O380" t="s">
        <v>22</v>
      </c>
    </row>
    <row r="381" spans="1:15">
      <c r="A381" t="str">
        <f t="shared" si="23"/>
        <v>Unit 7 Test13b</v>
      </c>
      <c r="B381" s="2" t="s">
        <v>64</v>
      </c>
      <c r="C381" s="2" t="s">
        <v>80</v>
      </c>
      <c r="D381" s="2" t="s">
        <v>8</v>
      </c>
      <c r="E381" s="1">
        <f>HLOOKUP(B381, test7, 20, FALSE)</f>
        <v>3</v>
      </c>
      <c r="F381" s="1">
        <f t="shared" si="20"/>
        <v>3</v>
      </c>
      <c r="G381" s="1">
        <f t="shared" si="21"/>
        <v>4</v>
      </c>
      <c r="H381">
        <f t="shared" si="22"/>
        <v>3</v>
      </c>
      <c r="I381" s="1" t="str">
        <f>VLOOKUP($B381, students, 3, FALSE)</f>
        <v>No</v>
      </c>
      <c r="J381" s="1" t="str">
        <f>VLOOKUP($B381, students, 4, FALSE)</f>
        <v>Yes</v>
      </c>
      <c r="K381" s="1" t="str">
        <f>VLOOKUP($B381, students, 5, FALSE)</f>
        <v>Female</v>
      </c>
      <c r="L381" s="1" t="str">
        <f>VLOOKUP($B381, students, 6, FALSE)</f>
        <v>African American</v>
      </c>
      <c r="M381" s="1" t="str">
        <f>VLOOKUP($B381, students, 7, FALSE)</f>
        <v>Yes</v>
      </c>
      <c r="N381" t="s">
        <v>31</v>
      </c>
      <c r="O381" t="s">
        <v>23</v>
      </c>
    </row>
    <row r="382" spans="1:15">
      <c r="A382" t="str">
        <f t="shared" si="23"/>
        <v>Unit 7 Test1</v>
      </c>
      <c r="B382" s="2" t="s">
        <v>65</v>
      </c>
      <c r="C382" s="2" t="s">
        <v>80</v>
      </c>
      <c r="D382" s="2">
        <v>1</v>
      </c>
      <c r="E382" s="1" t="str">
        <f>HLOOKUP(B382, test7, 2, FALSE)</f>
        <v>c</v>
      </c>
      <c r="F382" s="1" t="str">
        <f t="shared" si="20"/>
        <v>c</v>
      </c>
      <c r="G382" s="1">
        <f t="shared" si="21"/>
        <v>2</v>
      </c>
      <c r="H382">
        <f t="shared" si="22"/>
        <v>2</v>
      </c>
      <c r="I382" s="1" t="str">
        <f>VLOOKUP($B382, students, 3, FALSE)</f>
        <v>No</v>
      </c>
      <c r="J382" s="1" t="str">
        <f>VLOOKUP($B382, students, 4, FALSE)</f>
        <v>No</v>
      </c>
      <c r="K382" s="1" t="str">
        <f>VLOOKUP($B382, students, 5, FALSE)</f>
        <v>Female</v>
      </c>
      <c r="L382" s="1" t="str">
        <f>VLOOKUP($B382, students, 6, FALSE)</f>
        <v>African American</v>
      </c>
      <c r="M382" s="1" t="str">
        <f>VLOOKUP($B382, students, 7, FALSE)</f>
        <v>Yes</v>
      </c>
      <c r="N382" t="s">
        <v>33</v>
      </c>
      <c r="O382" t="s">
        <v>19</v>
      </c>
    </row>
    <row r="383" spans="1:15">
      <c r="A383" t="str">
        <f t="shared" si="23"/>
        <v>Unit 7 Test2</v>
      </c>
      <c r="B383" s="2" t="s">
        <v>65</v>
      </c>
      <c r="C383" s="2" t="s">
        <v>80</v>
      </c>
      <c r="D383" s="2">
        <v>2</v>
      </c>
      <c r="E383" s="1" t="str">
        <f>HLOOKUP(B383, test7, 3, FALSE)</f>
        <v>a</v>
      </c>
      <c r="F383" s="1" t="str">
        <f t="shared" si="20"/>
        <v>b</v>
      </c>
      <c r="G383" s="1">
        <f t="shared" si="21"/>
        <v>2</v>
      </c>
      <c r="H383">
        <f t="shared" si="22"/>
        <v>0</v>
      </c>
      <c r="I383" s="1" t="str">
        <f>VLOOKUP($B383, students, 3, FALSE)</f>
        <v>No</v>
      </c>
      <c r="J383" s="1" t="str">
        <f>VLOOKUP($B383, students, 4, FALSE)</f>
        <v>No</v>
      </c>
      <c r="K383" s="1" t="str">
        <f>VLOOKUP($B383, students, 5, FALSE)</f>
        <v>Female</v>
      </c>
      <c r="L383" s="1" t="str">
        <f>VLOOKUP($B383, students, 6, FALSE)</f>
        <v>African American</v>
      </c>
      <c r="M383" s="1" t="str">
        <f>VLOOKUP($B383, students, 7, FALSE)</f>
        <v>Yes</v>
      </c>
      <c r="N383" t="s">
        <v>32</v>
      </c>
      <c r="O383" t="s">
        <v>20</v>
      </c>
    </row>
    <row r="384" spans="1:15">
      <c r="A384" t="str">
        <f t="shared" si="23"/>
        <v>Unit 7 Test3</v>
      </c>
      <c r="B384" s="2" t="s">
        <v>65</v>
      </c>
      <c r="C384" s="2" t="s">
        <v>80</v>
      </c>
      <c r="D384" s="2">
        <v>3</v>
      </c>
      <c r="E384" s="1" t="str">
        <f>HLOOKUP(B384, test7, 4, FALSE)</f>
        <v>d</v>
      </c>
      <c r="F384" s="1" t="str">
        <f t="shared" si="20"/>
        <v>d</v>
      </c>
      <c r="G384" s="1">
        <f t="shared" si="21"/>
        <v>2</v>
      </c>
      <c r="H384">
        <f t="shared" si="22"/>
        <v>2</v>
      </c>
      <c r="I384" s="1" t="str">
        <f>VLOOKUP($B384, students, 3, FALSE)</f>
        <v>No</v>
      </c>
      <c r="J384" s="1" t="str">
        <f>VLOOKUP($B384, students, 4, FALSE)</f>
        <v>No</v>
      </c>
      <c r="K384" s="1" t="str">
        <f>VLOOKUP($B384, students, 5, FALSE)</f>
        <v>Female</v>
      </c>
      <c r="L384" s="1" t="str">
        <f>VLOOKUP($B384, students, 6, FALSE)</f>
        <v>African American</v>
      </c>
      <c r="M384" s="1" t="str">
        <f>VLOOKUP($B384, students, 7, FALSE)</f>
        <v>Yes</v>
      </c>
      <c r="N384" t="s">
        <v>33</v>
      </c>
      <c r="O384" t="s">
        <v>21</v>
      </c>
    </row>
    <row r="385" spans="1:15">
      <c r="A385" t="str">
        <f t="shared" si="23"/>
        <v>Unit 7 Test4</v>
      </c>
      <c r="B385" s="2" t="s">
        <v>65</v>
      </c>
      <c r="C385" s="2" t="s">
        <v>80</v>
      </c>
      <c r="D385" s="2">
        <v>4</v>
      </c>
      <c r="E385" s="1" t="str">
        <f>HLOOKUP(B385, test7, 5, FALSE)</f>
        <v>a</v>
      </c>
      <c r="F385" s="1" t="str">
        <f t="shared" si="20"/>
        <v>a</v>
      </c>
      <c r="G385" s="1">
        <f t="shared" si="21"/>
        <v>2</v>
      </c>
      <c r="H385">
        <f t="shared" si="22"/>
        <v>2</v>
      </c>
      <c r="I385" s="1" t="str">
        <f>VLOOKUP($B385, students, 3, FALSE)</f>
        <v>No</v>
      </c>
      <c r="J385" s="1" t="str">
        <f>VLOOKUP($B385, students, 4, FALSE)</f>
        <v>No</v>
      </c>
      <c r="K385" s="1" t="str">
        <f>VLOOKUP($B385, students, 5, FALSE)</f>
        <v>Female</v>
      </c>
      <c r="L385" s="1" t="str">
        <f>VLOOKUP($B385, students, 6, FALSE)</f>
        <v>African American</v>
      </c>
      <c r="M385" s="1" t="str">
        <f>VLOOKUP($B385, students, 7, FALSE)</f>
        <v>Yes</v>
      </c>
      <c r="N385" t="s">
        <v>31</v>
      </c>
      <c r="O385" t="s">
        <v>22</v>
      </c>
    </row>
    <row r="386" spans="1:15">
      <c r="A386" t="str">
        <f t="shared" si="23"/>
        <v>Unit 7 Test5</v>
      </c>
      <c r="B386" s="2" t="s">
        <v>65</v>
      </c>
      <c r="C386" s="2" t="s">
        <v>80</v>
      </c>
      <c r="D386" s="2">
        <v>5</v>
      </c>
      <c r="E386" s="1" t="str">
        <f>HLOOKUP(B386, test7, 6, FALSE)</f>
        <v>c</v>
      </c>
      <c r="F386" s="1" t="str">
        <f t="shared" ref="F386:F449" si="24">IF(ISNUMBER(E386)=FALSE, VLOOKUP(A386, key, 6, FALSE), E386)</f>
        <v>b</v>
      </c>
      <c r="G386" s="1">
        <f t="shared" ref="G386:G449" si="25">VLOOKUP(A386, key,7, FALSE)</f>
        <v>2</v>
      </c>
      <c r="H386">
        <f t="shared" ref="H386:H449" si="26">IF(ISNUMBER(F386),F386,IF(E386=F386,VLOOKUP(A386,key,7),0))</f>
        <v>0</v>
      </c>
      <c r="I386" s="1" t="str">
        <f>VLOOKUP($B386, students, 3, FALSE)</f>
        <v>No</v>
      </c>
      <c r="J386" s="1" t="str">
        <f>VLOOKUP($B386, students, 4, FALSE)</f>
        <v>No</v>
      </c>
      <c r="K386" s="1" t="str">
        <f>VLOOKUP($B386, students, 5, FALSE)</f>
        <v>Female</v>
      </c>
      <c r="L386" s="1" t="str">
        <f>VLOOKUP($B386, students, 6, FALSE)</f>
        <v>African American</v>
      </c>
      <c r="M386" s="1" t="str">
        <f>VLOOKUP($B386, students, 7, FALSE)</f>
        <v>Yes</v>
      </c>
      <c r="N386" t="s">
        <v>31</v>
      </c>
      <c r="O386" t="s">
        <v>23</v>
      </c>
    </row>
    <row r="387" spans="1:15">
      <c r="A387" t="str">
        <f t="shared" ref="A387:A450" si="27">CONCATENATE(C387, D387)</f>
        <v>Unit 7 Test6</v>
      </c>
      <c r="B387" s="2" t="s">
        <v>65</v>
      </c>
      <c r="C387" s="2" t="s">
        <v>80</v>
      </c>
      <c r="D387" s="2">
        <v>6</v>
      </c>
      <c r="E387" s="1" t="b">
        <f>HLOOKUP(B387, test7, 7, FALSE)</f>
        <v>1</v>
      </c>
      <c r="F387" s="1" t="b">
        <f t="shared" si="24"/>
        <v>1</v>
      </c>
      <c r="G387" s="1">
        <f t="shared" si="25"/>
        <v>1</v>
      </c>
      <c r="H387">
        <f t="shared" si="26"/>
        <v>1</v>
      </c>
      <c r="I387" s="1" t="str">
        <f>VLOOKUP($B387, students, 3, FALSE)</f>
        <v>No</v>
      </c>
      <c r="J387" s="1" t="str">
        <f>VLOOKUP($B387, students, 4, FALSE)</f>
        <v>No</v>
      </c>
      <c r="K387" s="1" t="str">
        <f>VLOOKUP($B387, students, 5, FALSE)</f>
        <v>Female</v>
      </c>
      <c r="L387" s="1" t="str">
        <f>VLOOKUP($B387, students, 6, FALSE)</f>
        <v>African American</v>
      </c>
      <c r="M387" s="1" t="str">
        <f>VLOOKUP($B387, students, 7, FALSE)</f>
        <v>Yes</v>
      </c>
      <c r="N387" t="s">
        <v>31</v>
      </c>
      <c r="O387" t="s">
        <v>24</v>
      </c>
    </row>
    <row r="388" spans="1:15">
      <c r="A388" t="str">
        <f t="shared" si="27"/>
        <v>Unit 7 Test6b</v>
      </c>
      <c r="B388" s="2" t="s">
        <v>65</v>
      </c>
      <c r="C388" s="2" t="s">
        <v>80</v>
      </c>
      <c r="D388" s="2" t="s">
        <v>14</v>
      </c>
      <c r="E388" s="1">
        <f>HLOOKUP(B388, test7, 8, FALSE)</f>
        <v>1</v>
      </c>
      <c r="F388" s="1">
        <f t="shared" si="24"/>
        <v>1</v>
      </c>
      <c r="G388" s="1">
        <f t="shared" si="25"/>
        <v>1</v>
      </c>
      <c r="H388">
        <f t="shared" si="26"/>
        <v>1</v>
      </c>
      <c r="I388" s="1" t="str">
        <f>VLOOKUP($B388, students, 3, FALSE)</f>
        <v>No</v>
      </c>
      <c r="J388" s="1" t="str">
        <f>VLOOKUP($B388, students, 4, FALSE)</f>
        <v>No</v>
      </c>
      <c r="K388" s="1" t="str">
        <f>VLOOKUP($B388, students, 5, FALSE)</f>
        <v>Female</v>
      </c>
      <c r="L388" s="1" t="str">
        <f>VLOOKUP($B388, students, 6, FALSE)</f>
        <v>African American</v>
      </c>
      <c r="M388" s="1" t="str">
        <f>VLOOKUP($B388, students, 7, FALSE)</f>
        <v>Yes</v>
      </c>
      <c r="N388" t="s">
        <v>31</v>
      </c>
      <c r="O388" t="s">
        <v>24</v>
      </c>
    </row>
    <row r="389" spans="1:15">
      <c r="A389" t="str">
        <f t="shared" si="27"/>
        <v>Unit 7 Test7</v>
      </c>
      <c r="B389" s="2" t="s">
        <v>65</v>
      </c>
      <c r="C389" s="2" t="s">
        <v>80</v>
      </c>
      <c r="D389" s="2">
        <v>7</v>
      </c>
      <c r="E389" s="1" t="b">
        <f>HLOOKUP(B389, test7, 9, FALSE)</f>
        <v>1</v>
      </c>
      <c r="F389" s="1" t="b">
        <f t="shared" si="24"/>
        <v>0</v>
      </c>
      <c r="G389" s="1">
        <f t="shared" si="25"/>
        <v>1</v>
      </c>
      <c r="H389">
        <f t="shared" si="26"/>
        <v>0</v>
      </c>
      <c r="I389" s="1" t="str">
        <f>VLOOKUP($B389, students, 3, FALSE)</f>
        <v>No</v>
      </c>
      <c r="J389" s="1" t="str">
        <f>VLOOKUP($B389, students, 4, FALSE)</f>
        <v>No</v>
      </c>
      <c r="K389" s="1" t="str">
        <f>VLOOKUP($B389, students, 5, FALSE)</f>
        <v>Female</v>
      </c>
      <c r="L389" s="1" t="str">
        <f>VLOOKUP($B389, students, 6, FALSE)</f>
        <v>African American</v>
      </c>
      <c r="M389" s="1" t="str">
        <f>VLOOKUP($B389, students, 7, FALSE)</f>
        <v>Yes</v>
      </c>
      <c r="N389" t="s">
        <v>32</v>
      </c>
      <c r="O389" t="s">
        <v>20</v>
      </c>
    </row>
    <row r="390" spans="1:15">
      <c r="A390" t="str">
        <f t="shared" si="27"/>
        <v>Unit 7 Test7b</v>
      </c>
      <c r="B390" s="2" t="s">
        <v>65</v>
      </c>
      <c r="C390" s="2" t="s">
        <v>80</v>
      </c>
      <c r="D390" s="2" t="s">
        <v>15</v>
      </c>
      <c r="E390" s="1">
        <f>HLOOKUP(B390, test7, 10, FALSE)</f>
        <v>0</v>
      </c>
      <c r="F390" s="1">
        <f t="shared" si="24"/>
        <v>0</v>
      </c>
      <c r="G390" s="1">
        <f t="shared" si="25"/>
        <v>1</v>
      </c>
      <c r="H390">
        <f t="shared" si="26"/>
        <v>0</v>
      </c>
      <c r="I390" s="1" t="str">
        <f>VLOOKUP($B390, students, 3, FALSE)</f>
        <v>No</v>
      </c>
      <c r="J390" s="1" t="str">
        <f>VLOOKUP($B390, students, 4, FALSE)</f>
        <v>No</v>
      </c>
      <c r="K390" s="1" t="str">
        <f>VLOOKUP($B390, students, 5, FALSE)</f>
        <v>Female</v>
      </c>
      <c r="L390" s="1" t="str">
        <f>VLOOKUP($B390, students, 6, FALSE)</f>
        <v>African American</v>
      </c>
      <c r="M390" s="1" t="str">
        <f>VLOOKUP($B390, students, 7, FALSE)</f>
        <v>Yes</v>
      </c>
      <c r="N390" t="s">
        <v>34</v>
      </c>
      <c r="O390" t="s">
        <v>29</v>
      </c>
    </row>
    <row r="391" spans="1:15">
      <c r="A391" t="str">
        <f t="shared" si="27"/>
        <v>Unit 7 Test8</v>
      </c>
      <c r="B391" s="2" t="s">
        <v>65</v>
      </c>
      <c r="C391" s="2" t="s">
        <v>80</v>
      </c>
      <c r="D391" s="2">
        <v>8</v>
      </c>
      <c r="E391" s="1">
        <f>HLOOKUP(B391, test7, 11, FALSE)</f>
        <v>3</v>
      </c>
      <c r="F391" s="1">
        <f t="shared" si="24"/>
        <v>3</v>
      </c>
      <c r="G391" s="1">
        <f t="shared" si="25"/>
        <v>4</v>
      </c>
      <c r="H391">
        <f t="shared" si="26"/>
        <v>3</v>
      </c>
      <c r="I391" s="1" t="str">
        <f>VLOOKUP($B391, students, 3, FALSE)</f>
        <v>No</v>
      </c>
      <c r="J391" s="1" t="str">
        <f>VLOOKUP($B391, students, 4, FALSE)</f>
        <v>No</v>
      </c>
      <c r="K391" s="1" t="str">
        <f>VLOOKUP($B391, students, 5, FALSE)</f>
        <v>Female</v>
      </c>
      <c r="L391" s="1" t="str">
        <f>VLOOKUP($B391, students, 6, FALSE)</f>
        <v>African American</v>
      </c>
      <c r="M391" s="1" t="str">
        <f>VLOOKUP($B391, students, 7, FALSE)</f>
        <v>Yes</v>
      </c>
      <c r="N391" t="s">
        <v>34</v>
      </c>
      <c r="O391" t="s">
        <v>29</v>
      </c>
    </row>
    <row r="392" spans="1:15">
      <c r="A392" t="str">
        <f t="shared" si="27"/>
        <v>Unit 7 Test9a</v>
      </c>
      <c r="B392" s="2" t="s">
        <v>65</v>
      </c>
      <c r="C392" s="2" t="s">
        <v>80</v>
      </c>
      <c r="D392" s="2" t="s">
        <v>2</v>
      </c>
      <c r="E392" s="1" t="str">
        <f>HLOOKUP(B392, test7, 12, FALSE)</f>
        <v>a</v>
      </c>
      <c r="F392" s="1" t="str">
        <f t="shared" si="24"/>
        <v>a</v>
      </c>
      <c r="G392" s="1">
        <f t="shared" si="25"/>
        <v>2</v>
      </c>
      <c r="H392">
        <f t="shared" si="26"/>
        <v>4</v>
      </c>
      <c r="I392" s="1" t="str">
        <f>VLOOKUP($B392, students, 3, FALSE)</f>
        <v>No</v>
      </c>
      <c r="J392" s="1" t="str">
        <f>VLOOKUP($B392, students, 4, FALSE)</f>
        <v>No</v>
      </c>
      <c r="K392" s="1" t="str">
        <f>VLOOKUP($B392, students, 5, FALSE)</f>
        <v>Female</v>
      </c>
      <c r="L392" s="1" t="str">
        <f>VLOOKUP($B392, students, 6, FALSE)</f>
        <v>African American</v>
      </c>
      <c r="M392" s="1" t="str">
        <f>VLOOKUP($B392, students, 7, FALSE)</f>
        <v>Yes</v>
      </c>
      <c r="N392" t="s">
        <v>34</v>
      </c>
      <c r="O392" t="s">
        <v>29</v>
      </c>
    </row>
    <row r="393" spans="1:15">
      <c r="A393" t="str">
        <f t="shared" si="27"/>
        <v>Unit 7 Test9b</v>
      </c>
      <c r="B393" s="2" t="s">
        <v>65</v>
      </c>
      <c r="C393" s="2" t="s">
        <v>80</v>
      </c>
      <c r="D393" s="2" t="s">
        <v>3</v>
      </c>
      <c r="E393" s="1">
        <f>HLOOKUP(B393, test7, 13, FALSE)</f>
        <v>3</v>
      </c>
      <c r="F393" s="1">
        <f t="shared" si="24"/>
        <v>3</v>
      </c>
      <c r="G393" s="1">
        <f t="shared" si="25"/>
        <v>4</v>
      </c>
      <c r="H393">
        <f t="shared" si="26"/>
        <v>3</v>
      </c>
      <c r="I393" s="1" t="str">
        <f>VLOOKUP($B393, students, 3, FALSE)</f>
        <v>No</v>
      </c>
      <c r="J393" s="1" t="str">
        <f>VLOOKUP($B393, students, 4, FALSE)</f>
        <v>No</v>
      </c>
      <c r="K393" s="1" t="str">
        <f>VLOOKUP($B393, students, 5, FALSE)</f>
        <v>Female</v>
      </c>
      <c r="L393" s="1" t="str">
        <f>VLOOKUP($B393, students, 6, FALSE)</f>
        <v>African American</v>
      </c>
      <c r="M393" s="1" t="str">
        <f>VLOOKUP($B393, students, 7, FALSE)</f>
        <v>Yes</v>
      </c>
      <c r="N393" t="s">
        <v>34</v>
      </c>
      <c r="O393" t="s">
        <v>29</v>
      </c>
    </row>
    <row r="394" spans="1:15">
      <c r="A394" t="str">
        <f t="shared" si="27"/>
        <v>Unit 7 Test10</v>
      </c>
      <c r="B394" s="2" t="s">
        <v>65</v>
      </c>
      <c r="C394" s="2" t="s">
        <v>80</v>
      </c>
      <c r="D394" s="2">
        <v>10</v>
      </c>
      <c r="E394" s="1">
        <f>HLOOKUP(B394, test7, 14, FALSE)</f>
        <v>4</v>
      </c>
      <c r="F394" s="1">
        <f t="shared" si="24"/>
        <v>4</v>
      </c>
      <c r="G394" s="1">
        <f t="shared" si="25"/>
        <v>4</v>
      </c>
      <c r="H394">
        <f t="shared" si="26"/>
        <v>4</v>
      </c>
      <c r="I394" s="1" t="str">
        <f>VLOOKUP($B394, students, 3, FALSE)</f>
        <v>No</v>
      </c>
      <c r="J394" s="1" t="str">
        <f>VLOOKUP($B394, students, 4, FALSE)</f>
        <v>No</v>
      </c>
      <c r="K394" s="1" t="str">
        <f>VLOOKUP($B394, students, 5, FALSE)</f>
        <v>Female</v>
      </c>
      <c r="L394" s="1" t="str">
        <f>VLOOKUP($B394, students, 6, FALSE)</f>
        <v>African American</v>
      </c>
      <c r="M394" s="1" t="str">
        <f>VLOOKUP($B394, students, 7, FALSE)</f>
        <v>Yes</v>
      </c>
      <c r="N394" t="s">
        <v>31</v>
      </c>
      <c r="O394" t="s">
        <v>24</v>
      </c>
    </row>
    <row r="395" spans="1:15">
      <c r="A395" t="str">
        <f t="shared" si="27"/>
        <v>Unit 7 Test11</v>
      </c>
      <c r="B395" s="2" t="s">
        <v>65</v>
      </c>
      <c r="C395" s="2" t="s">
        <v>80</v>
      </c>
      <c r="D395" s="2">
        <v>11</v>
      </c>
      <c r="E395" s="1">
        <f>HLOOKUP(B395, test7, 15, FALSE)</f>
        <v>2</v>
      </c>
      <c r="F395" s="1">
        <f t="shared" si="24"/>
        <v>2</v>
      </c>
      <c r="G395" s="1">
        <f t="shared" si="25"/>
        <v>4</v>
      </c>
      <c r="H395">
        <f t="shared" si="26"/>
        <v>2</v>
      </c>
      <c r="I395" s="1" t="str">
        <f>VLOOKUP($B395, students, 3, FALSE)</f>
        <v>No</v>
      </c>
      <c r="J395" s="1" t="str">
        <f>VLOOKUP($B395, students, 4, FALSE)</f>
        <v>No</v>
      </c>
      <c r="K395" s="1" t="str">
        <f>VLOOKUP($B395, students, 5, FALSE)</f>
        <v>Female</v>
      </c>
      <c r="L395" s="1" t="str">
        <f>VLOOKUP($B395, students, 6, FALSE)</f>
        <v>African American</v>
      </c>
      <c r="M395" s="1" t="str">
        <f>VLOOKUP($B395, students, 7, FALSE)</f>
        <v>Yes</v>
      </c>
      <c r="N395" t="s">
        <v>32</v>
      </c>
      <c r="O395" t="s">
        <v>20</v>
      </c>
    </row>
    <row r="396" spans="1:15">
      <c r="A396" t="str">
        <f t="shared" si="27"/>
        <v>Unit 7 Test12a</v>
      </c>
      <c r="B396" s="2" t="s">
        <v>65</v>
      </c>
      <c r="C396" s="2" t="s">
        <v>80</v>
      </c>
      <c r="D396" s="2" t="s">
        <v>4</v>
      </c>
      <c r="E396" s="1">
        <f>HLOOKUP(B396, test7, 16, FALSE)</f>
        <v>2</v>
      </c>
      <c r="F396" s="1">
        <f t="shared" si="24"/>
        <v>2</v>
      </c>
      <c r="G396" s="1">
        <f t="shared" si="25"/>
        <v>4</v>
      </c>
      <c r="H396">
        <f t="shared" si="26"/>
        <v>2</v>
      </c>
      <c r="I396" s="1" t="str">
        <f>VLOOKUP($B396, students, 3, FALSE)</f>
        <v>No</v>
      </c>
      <c r="J396" s="1" t="str">
        <f>VLOOKUP($B396, students, 4, FALSE)</f>
        <v>No</v>
      </c>
      <c r="K396" s="1" t="str">
        <f>VLOOKUP($B396, students, 5, FALSE)</f>
        <v>Female</v>
      </c>
      <c r="L396" s="1" t="str">
        <f>VLOOKUP($B396, students, 6, FALSE)</f>
        <v>African American</v>
      </c>
      <c r="M396" s="1" t="str">
        <f>VLOOKUP($B396, students, 7, FALSE)</f>
        <v>Yes</v>
      </c>
      <c r="N396" t="s">
        <v>32</v>
      </c>
      <c r="O396" t="s">
        <v>20</v>
      </c>
    </row>
    <row r="397" spans="1:15">
      <c r="A397" t="str">
        <f t="shared" si="27"/>
        <v>Unit 7 Test12b</v>
      </c>
      <c r="B397" s="2" t="s">
        <v>65</v>
      </c>
      <c r="C397" s="2" t="s">
        <v>80</v>
      </c>
      <c r="D397" s="2" t="s">
        <v>5</v>
      </c>
      <c r="E397" s="1">
        <f>HLOOKUP(B397, test7, 17, FALSE)</f>
        <v>2</v>
      </c>
      <c r="F397" s="1">
        <f t="shared" si="24"/>
        <v>2</v>
      </c>
      <c r="G397" s="1">
        <f t="shared" si="25"/>
        <v>2</v>
      </c>
      <c r="H397">
        <f t="shared" si="26"/>
        <v>2</v>
      </c>
      <c r="I397" s="1" t="str">
        <f>VLOOKUP($B397, students, 3, FALSE)</f>
        <v>No</v>
      </c>
      <c r="J397" s="1" t="str">
        <f>VLOOKUP($B397, students, 4, FALSE)</f>
        <v>No</v>
      </c>
      <c r="K397" s="1" t="str">
        <f>VLOOKUP($B397, students, 5, FALSE)</f>
        <v>Female</v>
      </c>
      <c r="L397" s="1" t="str">
        <f>VLOOKUP($B397, students, 6, FALSE)</f>
        <v>African American</v>
      </c>
      <c r="M397" s="1" t="str">
        <f>VLOOKUP($B397, students, 7, FALSE)</f>
        <v>Yes</v>
      </c>
      <c r="N397" t="s">
        <v>33</v>
      </c>
      <c r="O397" t="s">
        <v>19</v>
      </c>
    </row>
    <row r="398" spans="1:15">
      <c r="A398" t="str">
        <f t="shared" si="27"/>
        <v>Unit 7 Test12c</v>
      </c>
      <c r="B398" s="2" t="s">
        <v>65</v>
      </c>
      <c r="C398" s="2" t="s">
        <v>80</v>
      </c>
      <c r="D398" s="2" t="s">
        <v>6</v>
      </c>
      <c r="E398" s="1">
        <f>HLOOKUP(B398, test7, 18, FALSE)</f>
        <v>1</v>
      </c>
      <c r="F398" s="1">
        <f t="shared" si="24"/>
        <v>1</v>
      </c>
      <c r="G398" s="1">
        <f t="shared" si="25"/>
        <v>4</v>
      </c>
      <c r="H398">
        <f t="shared" si="26"/>
        <v>1</v>
      </c>
      <c r="I398" s="1" t="str">
        <f>VLOOKUP($B398, students, 3, FALSE)</f>
        <v>No</v>
      </c>
      <c r="J398" s="1" t="str">
        <f>VLOOKUP($B398, students, 4, FALSE)</f>
        <v>No</v>
      </c>
      <c r="K398" s="1" t="str">
        <f>VLOOKUP($B398, students, 5, FALSE)</f>
        <v>Female</v>
      </c>
      <c r="L398" s="1" t="str">
        <f>VLOOKUP($B398, students, 6, FALSE)</f>
        <v>African American</v>
      </c>
      <c r="M398" s="1" t="str">
        <f>VLOOKUP($B398, students, 7, FALSE)</f>
        <v>Yes</v>
      </c>
      <c r="N398" t="s">
        <v>31</v>
      </c>
      <c r="O398" t="s">
        <v>22</v>
      </c>
    </row>
    <row r="399" spans="1:15">
      <c r="A399" t="str">
        <f t="shared" si="27"/>
        <v>Unit 7 Test13a</v>
      </c>
      <c r="B399" s="2" t="s">
        <v>65</v>
      </c>
      <c r="C399" s="2" t="s">
        <v>80</v>
      </c>
      <c r="D399" s="2" t="s">
        <v>7</v>
      </c>
      <c r="E399" s="1">
        <f>HLOOKUP(B399, test7, 19, FALSE)</f>
        <v>4</v>
      </c>
      <c r="F399" s="1">
        <f t="shared" si="24"/>
        <v>4</v>
      </c>
      <c r="G399" s="1">
        <f t="shared" si="25"/>
        <v>4</v>
      </c>
      <c r="H399">
        <f t="shared" si="26"/>
        <v>4</v>
      </c>
      <c r="I399" s="1" t="str">
        <f>VLOOKUP($B399, students, 3, FALSE)</f>
        <v>No</v>
      </c>
      <c r="J399" s="1" t="str">
        <f>VLOOKUP($B399, students, 4, FALSE)</f>
        <v>No</v>
      </c>
      <c r="K399" s="1" t="str">
        <f>VLOOKUP($B399, students, 5, FALSE)</f>
        <v>Female</v>
      </c>
      <c r="L399" s="1" t="str">
        <f>VLOOKUP($B399, students, 6, FALSE)</f>
        <v>African American</v>
      </c>
      <c r="M399" s="1" t="str">
        <f>VLOOKUP($B399, students, 7, FALSE)</f>
        <v>Yes</v>
      </c>
      <c r="N399" t="s">
        <v>31</v>
      </c>
      <c r="O399" t="s">
        <v>22</v>
      </c>
    </row>
    <row r="400" spans="1:15">
      <c r="A400" t="str">
        <f t="shared" si="27"/>
        <v>Unit 7 Test13b</v>
      </c>
      <c r="B400" s="2" t="s">
        <v>65</v>
      </c>
      <c r="C400" s="2" t="s">
        <v>80</v>
      </c>
      <c r="D400" s="2" t="s">
        <v>8</v>
      </c>
      <c r="E400" s="1">
        <f>HLOOKUP(B400, test7, 20, FALSE)</f>
        <v>0</v>
      </c>
      <c r="F400" s="1">
        <f t="shared" si="24"/>
        <v>0</v>
      </c>
      <c r="G400" s="1">
        <f t="shared" si="25"/>
        <v>4</v>
      </c>
      <c r="H400">
        <f t="shared" si="26"/>
        <v>0</v>
      </c>
      <c r="I400" s="1" t="str">
        <f>VLOOKUP($B400, students, 3, FALSE)</f>
        <v>No</v>
      </c>
      <c r="J400" s="1" t="str">
        <f>VLOOKUP($B400, students, 4, FALSE)</f>
        <v>No</v>
      </c>
      <c r="K400" s="1" t="str">
        <f>VLOOKUP($B400, students, 5, FALSE)</f>
        <v>Female</v>
      </c>
      <c r="L400" s="1" t="str">
        <f>VLOOKUP($B400, students, 6, FALSE)</f>
        <v>African American</v>
      </c>
      <c r="M400" s="1" t="str">
        <f>VLOOKUP($B400, students, 7, FALSE)</f>
        <v>Yes</v>
      </c>
      <c r="N400" t="s">
        <v>31</v>
      </c>
      <c r="O400" t="s">
        <v>23</v>
      </c>
    </row>
    <row r="401" spans="1:15">
      <c r="A401" t="str">
        <f t="shared" si="27"/>
        <v>Unit 7 Test1</v>
      </c>
      <c r="B401" s="2" t="s">
        <v>66</v>
      </c>
      <c r="C401" s="2" t="s">
        <v>80</v>
      </c>
      <c r="D401" s="2">
        <v>1</v>
      </c>
      <c r="E401" s="1" t="str">
        <f>HLOOKUP(B401, test7, 2, FALSE)</f>
        <v>c</v>
      </c>
      <c r="F401" s="1" t="str">
        <f t="shared" si="24"/>
        <v>c</v>
      </c>
      <c r="G401" s="1">
        <f t="shared" si="25"/>
        <v>2</v>
      </c>
      <c r="H401">
        <f t="shared" si="26"/>
        <v>2</v>
      </c>
      <c r="I401" s="1" t="str">
        <f>VLOOKUP($B401, students, 3, FALSE)</f>
        <v>No</v>
      </c>
      <c r="J401" s="1" t="str">
        <f>VLOOKUP($B401, students, 4, FALSE)</f>
        <v>Yes</v>
      </c>
      <c r="K401" s="1" t="str">
        <f>VLOOKUP($B401, students, 5, FALSE)</f>
        <v>Male</v>
      </c>
      <c r="L401" s="1" t="str">
        <f>VLOOKUP($B401, students, 6, FALSE)</f>
        <v>Caucasian</v>
      </c>
      <c r="M401" s="1" t="str">
        <f>VLOOKUP($B401, students, 7, FALSE)</f>
        <v>No</v>
      </c>
      <c r="N401" t="s">
        <v>33</v>
      </c>
      <c r="O401" t="s">
        <v>19</v>
      </c>
    </row>
    <row r="402" spans="1:15">
      <c r="A402" t="str">
        <f t="shared" si="27"/>
        <v>Unit 7 Test2</v>
      </c>
      <c r="B402" s="2" t="s">
        <v>66</v>
      </c>
      <c r="C402" s="2" t="s">
        <v>80</v>
      </c>
      <c r="D402" s="2">
        <v>2</v>
      </c>
      <c r="E402" s="1" t="str">
        <f>HLOOKUP(B402, test7, 3, FALSE)</f>
        <v>b</v>
      </c>
      <c r="F402" s="1" t="str">
        <f t="shared" si="24"/>
        <v>b</v>
      </c>
      <c r="G402" s="1">
        <f t="shared" si="25"/>
        <v>2</v>
      </c>
      <c r="H402">
        <f t="shared" si="26"/>
        <v>2</v>
      </c>
      <c r="I402" s="1" t="str">
        <f>VLOOKUP($B402, students, 3, FALSE)</f>
        <v>No</v>
      </c>
      <c r="J402" s="1" t="str">
        <f>VLOOKUP($B402, students, 4, FALSE)</f>
        <v>Yes</v>
      </c>
      <c r="K402" s="1" t="str">
        <f>VLOOKUP($B402, students, 5, FALSE)</f>
        <v>Male</v>
      </c>
      <c r="L402" s="1" t="str">
        <f>VLOOKUP($B402, students, 6, FALSE)</f>
        <v>Caucasian</v>
      </c>
      <c r="M402" s="1" t="str">
        <f>VLOOKUP($B402, students, 7, FALSE)</f>
        <v>No</v>
      </c>
      <c r="N402" t="s">
        <v>32</v>
      </c>
      <c r="O402" t="s">
        <v>20</v>
      </c>
    </row>
    <row r="403" spans="1:15">
      <c r="A403" t="str">
        <f t="shared" si="27"/>
        <v>Unit 7 Test3</v>
      </c>
      <c r="B403" s="2" t="s">
        <v>66</v>
      </c>
      <c r="C403" s="2" t="s">
        <v>80</v>
      </c>
      <c r="D403" s="2">
        <v>3</v>
      </c>
      <c r="E403" s="1" t="str">
        <f>HLOOKUP(B403, test7, 4, FALSE)</f>
        <v>d</v>
      </c>
      <c r="F403" s="1" t="str">
        <f t="shared" si="24"/>
        <v>d</v>
      </c>
      <c r="G403" s="1">
        <f t="shared" si="25"/>
        <v>2</v>
      </c>
      <c r="H403">
        <f t="shared" si="26"/>
        <v>2</v>
      </c>
      <c r="I403" s="1" t="str">
        <f>VLOOKUP($B403, students, 3, FALSE)</f>
        <v>No</v>
      </c>
      <c r="J403" s="1" t="str">
        <f>VLOOKUP($B403, students, 4, FALSE)</f>
        <v>Yes</v>
      </c>
      <c r="K403" s="1" t="str">
        <f>VLOOKUP($B403, students, 5, FALSE)</f>
        <v>Male</v>
      </c>
      <c r="L403" s="1" t="str">
        <f>VLOOKUP($B403, students, 6, FALSE)</f>
        <v>Caucasian</v>
      </c>
      <c r="M403" s="1" t="str">
        <f>VLOOKUP($B403, students, 7, FALSE)</f>
        <v>No</v>
      </c>
      <c r="N403" t="s">
        <v>33</v>
      </c>
      <c r="O403" t="s">
        <v>21</v>
      </c>
    </row>
    <row r="404" spans="1:15">
      <c r="A404" t="str">
        <f t="shared" si="27"/>
        <v>Unit 7 Test4</v>
      </c>
      <c r="B404" s="2" t="s">
        <v>66</v>
      </c>
      <c r="C404" s="2" t="s">
        <v>80</v>
      </c>
      <c r="D404" s="2">
        <v>4</v>
      </c>
      <c r="E404" s="1" t="str">
        <f>HLOOKUP(B404, test7, 5, FALSE)</f>
        <v>a</v>
      </c>
      <c r="F404" s="1" t="str">
        <f t="shared" si="24"/>
        <v>a</v>
      </c>
      <c r="G404" s="1">
        <f t="shared" si="25"/>
        <v>2</v>
      </c>
      <c r="H404">
        <f t="shared" si="26"/>
        <v>2</v>
      </c>
      <c r="I404" s="1" t="str">
        <f>VLOOKUP($B404, students, 3, FALSE)</f>
        <v>No</v>
      </c>
      <c r="J404" s="1" t="str">
        <f>VLOOKUP($B404, students, 4, FALSE)</f>
        <v>Yes</v>
      </c>
      <c r="K404" s="1" t="str">
        <f>VLOOKUP($B404, students, 5, FALSE)</f>
        <v>Male</v>
      </c>
      <c r="L404" s="1" t="str">
        <f>VLOOKUP($B404, students, 6, FALSE)</f>
        <v>Caucasian</v>
      </c>
      <c r="M404" s="1" t="str">
        <f>VLOOKUP($B404, students, 7, FALSE)</f>
        <v>No</v>
      </c>
      <c r="N404" t="s">
        <v>31</v>
      </c>
      <c r="O404" t="s">
        <v>22</v>
      </c>
    </row>
    <row r="405" spans="1:15">
      <c r="A405" t="str">
        <f t="shared" si="27"/>
        <v>Unit 7 Test5</v>
      </c>
      <c r="B405" s="2" t="s">
        <v>66</v>
      </c>
      <c r="C405" s="2" t="s">
        <v>80</v>
      </c>
      <c r="D405" s="2">
        <v>5</v>
      </c>
      <c r="E405" s="1" t="str">
        <f>HLOOKUP(B405, test7, 6, FALSE)</f>
        <v>a</v>
      </c>
      <c r="F405" s="1" t="str">
        <f t="shared" si="24"/>
        <v>b</v>
      </c>
      <c r="G405" s="1">
        <f t="shared" si="25"/>
        <v>2</v>
      </c>
      <c r="H405">
        <f t="shared" si="26"/>
        <v>0</v>
      </c>
      <c r="I405" s="1" t="str">
        <f>VLOOKUP($B405, students, 3, FALSE)</f>
        <v>No</v>
      </c>
      <c r="J405" s="1" t="str">
        <f>VLOOKUP($B405, students, 4, FALSE)</f>
        <v>Yes</v>
      </c>
      <c r="K405" s="1" t="str">
        <f>VLOOKUP($B405, students, 5, FALSE)</f>
        <v>Male</v>
      </c>
      <c r="L405" s="1" t="str">
        <f>VLOOKUP($B405, students, 6, FALSE)</f>
        <v>Caucasian</v>
      </c>
      <c r="M405" s="1" t="str">
        <f>VLOOKUP($B405, students, 7, FALSE)</f>
        <v>No</v>
      </c>
      <c r="N405" t="s">
        <v>31</v>
      </c>
      <c r="O405" t="s">
        <v>23</v>
      </c>
    </row>
    <row r="406" spans="1:15">
      <c r="A406" t="str">
        <f t="shared" si="27"/>
        <v>Unit 7 Test6</v>
      </c>
      <c r="B406" s="2" t="s">
        <v>66</v>
      </c>
      <c r="C406" s="2" t="s">
        <v>80</v>
      </c>
      <c r="D406" s="2">
        <v>6</v>
      </c>
      <c r="E406" s="1" t="b">
        <f>HLOOKUP(B406, test7, 7, FALSE)</f>
        <v>1</v>
      </c>
      <c r="F406" s="1" t="b">
        <f t="shared" si="24"/>
        <v>1</v>
      </c>
      <c r="G406" s="1">
        <f t="shared" si="25"/>
        <v>1</v>
      </c>
      <c r="H406">
        <f t="shared" si="26"/>
        <v>1</v>
      </c>
      <c r="I406" s="1" t="str">
        <f>VLOOKUP($B406, students, 3, FALSE)</f>
        <v>No</v>
      </c>
      <c r="J406" s="1" t="str">
        <f>VLOOKUP($B406, students, 4, FALSE)</f>
        <v>Yes</v>
      </c>
      <c r="K406" s="1" t="str">
        <f>VLOOKUP($B406, students, 5, FALSE)</f>
        <v>Male</v>
      </c>
      <c r="L406" s="1" t="str">
        <f>VLOOKUP($B406, students, 6, FALSE)</f>
        <v>Caucasian</v>
      </c>
      <c r="M406" s="1" t="str">
        <f>VLOOKUP($B406, students, 7, FALSE)</f>
        <v>No</v>
      </c>
      <c r="N406" t="s">
        <v>31</v>
      </c>
      <c r="O406" t="s">
        <v>24</v>
      </c>
    </row>
    <row r="407" spans="1:15">
      <c r="A407" t="str">
        <f t="shared" si="27"/>
        <v>Unit 7 Test6b</v>
      </c>
      <c r="B407" s="2" t="s">
        <v>66</v>
      </c>
      <c r="C407" s="2" t="s">
        <v>80</v>
      </c>
      <c r="D407" s="2" t="s">
        <v>14</v>
      </c>
      <c r="E407" s="1">
        <f>HLOOKUP(B407, test7, 8, FALSE)</f>
        <v>1</v>
      </c>
      <c r="F407" s="1">
        <f t="shared" si="24"/>
        <v>1</v>
      </c>
      <c r="G407" s="1">
        <f t="shared" si="25"/>
        <v>1</v>
      </c>
      <c r="H407">
        <f t="shared" si="26"/>
        <v>1</v>
      </c>
      <c r="I407" s="1" t="str">
        <f>VLOOKUP($B407, students, 3, FALSE)</f>
        <v>No</v>
      </c>
      <c r="J407" s="1" t="str">
        <f>VLOOKUP($B407, students, 4, FALSE)</f>
        <v>Yes</v>
      </c>
      <c r="K407" s="1" t="str">
        <f>VLOOKUP($B407, students, 5, FALSE)</f>
        <v>Male</v>
      </c>
      <c r="L407" s="1" t="str">
        <f>VLOOKUP($B407, students, 6, FALSE)</f>
        <v>Caucasian</v>
      </c>
      <c r="M407" s="1" t="str">
        <f>VLOOKUP($B407, students, 7, FALSE)</f>
        <v>No</v>
      </c>
      <c r="N407" t="s">
        <v>31</v>
      </c>
      <c r="O407" t="s">
        <v>24</v>
      </c>
    </row>
    <row r="408" spans="1:15">
      <c r="A408" t="str">
        <f t="shared" si="27"/>
        <v>Unit 7 Test7</v>
      </c>
      <c r="B408" s="2" t="s">
        <v>66</v>
      </c>
      <c r="C408" s="2" t="s">
        <v>80</v>
      </c>
      <c r="D408" s="2">
        <v>7</v>
      </c>
      <c r="E408" s="1" t="b">
        <f>HLOOKUP(B408, test7, 9, FALSE)</f>
        <v>0</v>
      </c>
      <c r="F408" s="1" t="b">
        <f t="shared" si="24"/>
        <v>0</v>
      </c>
      <c r="G408" s="1">
        <f t="shared" si="25"/>
        <v>1</v>
      </c>
      <c r="H408">
        <f t="shared" si="26"/>
        <v>1</v>
      </c>
      <c r="I408" s="1" t="str">
        <f>VLOOKUP($B408, students, 3, FALSE)</f>
        <v>No</v>
      </c>
      <c r="J408" s="1" t="str">
        <f>VLOOKUP($B408, students, 4, FALSE)</f>
        <v>Yes</v>
      </c>
      <c r="K408" s="1" t="str">
        <f>VLOOKUP($B408, students, 5, FALSE)</f>
        <v>Male</v>
      </c>
      <c r="L408" s="1" t="str">
        <f>VLOOKUP($B408, students, 6, FALSE)</f>
        <v>Caucasian</v>
      </c>
      <c r="M408" s="1" t="str">
        <f>VLOOKUP($B408, students, 7, FALSE)</f>
        <v>No</v>
      </c>
      <c r="N408" t="s">
        <v>32</v>
      </c>
      <c r="O408" t="s">
        <v>20</v>
      </c>
    </row>
    <row r="409" spans="1:15">
      <c r="A409" t="str">
        <f t="shared" si="27"/>
        <v>Unit 7 Test7b</v>
      </c>
      <c r="B409" s="2" t="s">
        <v>66</v>
      </c>
      <c r="C409" s="2" t="s">
        <v>80</v>
      </c>
      <c r="D409" s="2" t="s">
        <v>15</v>
      </c>
      <c r="E409" s="1">
        <f>HLOOKUP(B409, test7, 10, FALSE)</f>
        <v>1</v>
      </c>
      <c r="F409" s="1">
        <f t="shared" si="24"/>
        <v>1</v>
      </c>
      <c r="G409" s="1">
        <f t="shared" si="25"/>
        <v>1</v>
      </c>
      <c r="H409">
        <f t="shared" si="26"/>
        <v>1</v>
      </c>
      <c r="I409" s="1" t="str">
        <f>VLOOKUP($B409, students, 3, FALSE)</f>
        <v>No</v>
      </c>
      <c r="J409" s="1" t="str">
        <f>VLOOKUP($B409, students, 4, FALSE)</f>
        <v>Yes</v>
      </c>
      <c r="K409" s="1" t="str">
        <f>VLOOKUP($B409, students, 5, FALSE)</f>
        <v>Male</v>
      </c>
      <c r="L409" s="1" t="str">
        <f>VLOOKUP($B409, students, 6, FALSE)</f>
        <v>Caucasian</v>
      </c>
      <c r="M409" s="1" t="str">
        <f>VLOOKUP($B409, students, 7, FALSE)</f>
        <v>No</v>
      </c>
      <c r="N409" t="s">
        <v>34</v>
      </c>
      <c r="O409" t="s">
        <v>29</v>
      </c>
    </row>
    <row r="410" spans="1:15">
      <c r="A410" t="str">
        <f t="shared" si="27"/>
        <v>Unit 7 Test8</v>
      </c>
      <c r="B410" s="2" t="s">
        <v>66</v>
      </c>
      <c r="C410" s="2" t="s">
        <v>80</v>
      </c>
      <c r="D410" s="2">
        <v>8</v>
      </c>
      <c r="E410" s="1">
        <f>HLOOKUP(B410, test7, 11, FALSE)</f>
        <v>4</v>
      </c>
      <c r="F410" s="1">
        <f t="shared" si="24"/>
        <v>4</v>
      </c>
      <c r="G410" s="1">
        <f t="shared" si="25"/>
        <v>4</v>
      </c>
      <c r="H410">
        <f t="shared" si="26"/>
        <v>4</v>
      </c>
      <c r="I410" s="1" t="str">
        <f>VLOOKUP($B410, students, 3, FALSE)</f>
        <v>No</v>
      </c>
      <c r="J410" s="1" t="str">
        <f>VLOOKUP($B410, students, 4, FALSE)</f>
        <v>Yes</v>
      </c>
      <c r="K410" s="1" t="str">
        <f>VLOOKUP($B410, students, 5, FALSE)</f>
        <v>Male</v>
      </c>
      <c r="L410" s="1" t="str">
        <f>VLOOKUP($B410, students, 6, FALSE)</f>
        <v>Caucasian</v>
      </c>
      <c r="M410" s="1" t="str">
        <f>VLOOKUP($B410, students, 7, FALSE)</f>
        <v>No</v>
      </c>
      <c r="N410" t="s">
        <v>34</v>
      </c>
      <c r="O410" t="s">
        <v>29</v>
      </c>
    </row>
    <row r="411" spans="1:15">
      <c r="A411" t="str">
        <f t="shared" si="27"/>
        <v>Unit 7 Test9a</v>
      </c>
      <c r="B411" s="2" t="s">
        <v>66</v>
      </c>
      <c r="C411" s="2" t="s">
        <v>80</v>
      </c>
      <c r="D411" s="2" t="s">
        <v>2</v>
      </c>
      <c r="E411" s="1" t="str">
        <f>HLOOKUP(B411, test7, 12, FALSE)</f>
        <v>a</v>
      </c>
      <c r="F411" s="1" t="str">
        <f t="shared" si="24"/>
        <v>a</v>
      </c>
      <c r="G411" s="1">
        <f t="shared" si="25"/>
        <v>2</v>
      </c>
      <c r="H411">
        <f t="shared" si="26"/>
        <v>4</v>
      </c>
      <c r="I411" s="1" t="str">
        <f>VLOOKUP($B411, students, 3, FALSE)</f>
        <v>No</v>
      </c>
      <c r="J411" s="1" t="str">
        <f>VLOOKUP($B411, students, 4, FALSE)</f>
        <v>Yes</v>
      </c>
      <c r="K411" s="1" t="str">
        <f>VLOOKUP($B411, students, 5, FALSE)</f>
        <v>Male</v>
      </c>
      <c r="L411" s="1" t="str">
        <f>VLOOKUP($B411, students, 6, FALSE)</f>
        <v>Caucasian</v>
      </c>
      <c r="M411" s="1" t="str">
        <f>VLOOKUP($B411, students, 7, FALSE)</f>
        <v>No</v>
      </c>
      <c r="N411" t="s">
        <v>34</v>
      </c>
      <c r="O411" t="s">
        <v>29</v>
      </c>
    </row>
    <row r="412" spans="1:15">
      <c r="A412" t="str">
        <f t="shared" si="27"/>
        <v>Unit 7 Test9b</v>
      </c>
      <c r="B412" s="2" t="s">
        <v>66</v>
      </c>
      <c r="C412" s="2" t="s">
        <v>80</v>
      </c>
      <c r="D412" s="2" t="s">
        <v>3</v>
      </c>
      <c r="E412" s="1">
        <f>HLOOKUP(B412, test7, 13, FALSE)</f>
        <v>4</v>
      </c>
      <c r="F412" s="1">
        <f t="shared" si="24"/>
        <v>4</v>
      </c>
      <c r="G412" s="1">
        <f t="shared" si="25"/>
        <v>4</v>
      </c>
      <c r="H412">
        <f t="shared" si="26"/>
        <v>4</v>
      </c>
      <c r="I412" s="1" t="str">
        <f>VLOOKUP($B412, students, 3, FALSE)</f>
        <v>No</v>
      </c>
      <c r="J412" s="1" t="str">
        <f>VLOOKUP($B412, students, 4, FALSE)</f>
        <v>Yes</v>
      </c>
      <c r="K412" s="1" t="str">
        <f>VLOOKUP($B412, students, 5, FALSE)</f>
        <v>Male</v>
      </c>
      <c r="L412" s="1" t="str">
        <f>VLOOKUP($B412, students, 6, FALSE)</f>
        <v>Caucasian</v>
      </c>
      <c r="M412" s="1" t="str">
        <f>VLOOKUP($B412, students, 7, FALSE)</f>
        <v>No</v>
      </c>
      <c r="N412" t="s">
        <v>34</v>
      </c>
      <c r="O412" t="s">
        <v>29</v>
      </c>
    </row>
    <row r="413" spans="1:15">
      <c r="A413" t="str">
        <f t="shared" si="27"/>
        <v>Unit 7 Test10</v>
      </c>
      <c r="B413" s="2" t="s">
        <v>66</v>
      </c>
      <c r="C413" s="2" t="s">
        <v>80</v>
      </c>
      <c r="D413" s="2">
        <v>10</v>
      </c>
      <c r="E413" s="1">
        <f>HLOOKUP(B413, test7, 14, FALSE)</f>
        <v>4</v>
      </c>
      <c r="F413" s="1">
        <f t="shared" si="24"/>
        <v>4</v>
      </c>
      <c r="G413" s="1">
        <f t="shared" si="25"/>
        <v>4</v>
      </c>
      <c r="H413">
        <f t="shared" si="26"/>
        <v>4</v>
      </c>
      <c r="I413" s="1" t="str">
        <f>VLOOKUP($B413, students, 3, FALSE)</f>
        <v>No</v>
      </c>
      <c r="J413" s="1" t="str">
        <f>VLOOKUP($B413, students, 4, FALSE)</f>
        <v>Yes</v>
      </c>
      <c r="K413" s="1" t="str">
        <f>VLOOKUP($B413, students, 5, FALSE)</f>
        <v>Male</v>
      </c>
      <c r="L413" s="1" t="str">
        <f>VLOOKUP($B413, students, 6, FALSE)</f>
        <v>Caucasian</v>
      </c>
      <c r="M413" s="1" t="str">
        <f>VLOOKUP($B413, students, 7, FALSE)</f>
        <v>No</v>
      </c>
      <c r="N413" t="s">
        <v>31</v>
      </c>
      <c r="O413" t="s">
        <v>24</v>
      </c>
    </row>
    <row r="414" spans="1:15">
      <c r="A414" t="str">
        <f t="shared" si="27"/>
        <v>Unit 7 Test11</v>
      </c>
      <c r="B414" s="2" t="s">
        <v>66</v>
      </c>
      <c r="C414" s="2" t="s">
        <v>80</v>
      </c>
      <c r="D414" s="2">
        <v>11</v>
      </c>
      <c r="E414" s="1">
        <f>HLOOKUP(B414, test7, 15, FALSE)</f>
        <v>2</v>
      </c>
      <c r="F414" s="1">
        <f t="shared" si="24"/>
        <v>2</v>
      </c>
      <c r="G414" s="1">
        <f t="shared" si="25"/>
        <v>4</v>
      </c>
      <c r="H414">
        <f t="shared" si="26"/>
        <v>2</v>
      </c>
      <c r="I414" s="1" t="str">
        <f>VLOOKUP($B414, students, 3, FALSE)</f>
        <v>No</v>
      </c>
      <c r="J414" s="1" t="str">
        <f>VLOOKUP($B414, students, 4, FALSE)</f>
        <v>Yes</v>
      </c>
      <c r="K414" s="1" t="str">
        <f>VLOOKUP($B414, students, 5, FALSE)</f>
        <v>Male</v>
      </c>
      <c r="L414" s="1" t="str">
        <f>VLOOKUP($B414, students, 6, FALSE)</f>
        <v>Caucasian</v>
      </c>
      <c r="M414" s="1" t="str">
        <f>VLOOKUP($B414, students, 7, FALSE)</f>
        <v>No</v>
      </c>
      <c r="N414" t="s">
        <v>32</v>
      </c>
      <c r="O414" t="s">
        <v>20</v>
      </c>
    </row>
    <row r="415" spans="1:15">
      <c r="A415" t="str">
        <f t="shared" si="27"/>
        <v>Unit 7 Test12a</v>
      </c>
      <c r="B415" s="2" t="s">
        <v>66</v>
      </c>
      <c r="C415" s="2" t="s">
        <v>80</v>
      </c>
      <c r="D415" s="2" t="s">
        <v>4</v>
      </c>
      <c r="E415" s="1">
        <f>HLOOKUP(B415, test7, 16, FALSE)</f>
        <v>3</v>
      </c>
      <c r="F415" s="1">
        <f t="shared" si="24"/>
        <v>3</v>
      </c>
      <c r="G415" s="1">
        <f t="shared" si="25"/>
        <v>4</v>
      </c>
      <c r="H415">
        <f t="shared" si="26"/>
        <v>3</v>
      </c>
      <c r="I415" s="1" t="str">
        <f>VLOOKUP($B415, students, 3, FALSE)</f>
        <v>No</v>
      </c>
      <c r="J415" s="1" t="str">
        <f>VLOOKUP($B415, students, 4, FALSE)</f>
        <v>Yes</v>
      </c>
      <c r="K415" s="1" t="str">
        <f>VLOOKUP($B415, students, 5, FALSE)</f>
        <v>Male</v>
      </c>
      <c r="L415" s="1" t="str">
        <f>VLOOKUP($B415, students, 6, FALSE)</f>
        <v>Caucasian</v>
      </c>
      <c r="M415" s="1" t="str">
        <f>VLOOKUP($B415, students, 7, FALSE)</f>
        <v>No</v>
      </c>
      <c r="N415" t="s">
        <v>32</v>
      </c>
      <c r="O415" t="s">
        <v>20</v>
      </c>
    </row>
    <row r="416" spans="1:15">
      <c r="A416" t="str">
        <f t="shared" si="27"/>
        <v>Unit 7 Test12b</v>
      </c>
      <c r="B416" s="2" t="s">
        <v>66</v>
      </c>
      <c r="C416" s="2" t="s">
        <v>80</v>
      </c>
      <c r="D416" s="2" t="s">
        <v>5</v>
      </c>
      <c r="E416" s="1">
        <f>HLOOKUP(B416, test7, 17, FALSE)</f>
        <v>2</v>
      </c>
      <c r="F416" s="1">
        <f t="shared" si="24"/>
        <v>2</v>
      </c>
      <c r="G416" s="1">
        <f t="shared" si="25"/>
        <v>2</v>
      </c>
      <c r="H416">
        <f t="shared" si="26"/>
        <v>2</v>
      </c>
      <c r="I416" s="1" t="str">
        <f>VLOOKUP($B416, students, 3, FALSE)</f>
        <v>No</v>
      </c>
      <c r="J416" s="1" t="str">
        <f>VLOOKUP($B416, students, 4, FALSE)</f>
        <v>Yes</v>
      </c>
      <c r="K416" s="1" t="str">
        <f>VLOOKUP($B416, students, 5, FALSE)</f>
        <v>Male</v>
      </c>
      <c r="L416" s="1" t="str">
        <f>VLOOKUP($B416, students, 6, FALSE)</f>
        <v>Caucasian</v>
      </c>
      <c r="M416" s="1" t="str">
        <f>VLOOKUP($B416, students, 7, FALSE)</f>
        <v>No</v>
      </c>
      <c r="N416" t="s">
        <v>33</v>
      </c>
      <c r="O416" t="s">
        <v>19</v>
      </c>
    </row>
    <row r="417" spans="1:15">
      <c r="A417" t="str">
        <f t="shared" si="27"/>
        <v>Unit 7 Test12c</v>
      </c>
      <c r="B417" s="2" t="s">
        <v>66</v>
      </c>
      <c r="C417" s="2" t="s">
        <v>80</v>
      </c>
      <c r="D417" s="2" t="s">
        <v>6</v>
      </c>
      <c r="E417" s="1">
        <f>HLOOKUP(B417, test7, 18, FALSE)</f>
        <v>3</v>
      </c>
      <c r="F417" s="1">
        <f t="shared" si="24"/>
        <v>3</v>
      </c>
      <c r="G417" s="1">
        <f t="shared" si="25"/>
        <v>4</v>
      </c>
      <c r="H417">
        <f t="shared" si="26"/>
        <v>3</v>
      </c>
      <c r="I417" s="1" t="str">
        <f>VLOOKUP($B417, students, 3, FALSE)</f>
        <v>No</v>
      </c>
      <c r="J417" s="1" t="str">
        <f>VLOOKUP($B417, students, 4, FALSE)</f>
        <v>Yes</v>
      </c>
      <c r="K417" s="1" t="str">
        <f>VLOOKUP($B417, students, 5, FALSE)</f>
        <v>Male</v>
      </c>
      <c r="L417" s="1" t="str">
        <f>VLOOKUP($B417, students, 6, FALSE)</f>
        <v>Caucasian</v>
      </c>
      <c r="M417" s="1" t="str">
        <f>VLOOKUP($B417, students, 7, FALSE)</f>
        <v>No</v>
      </c>
      <c r="N417" t="s">
        <v>31</v>
      </c>
      <c r="O417" t="s">
        <v>22</v>
      </c>
    </row>
    <row r="418" spans="1:15">
      <c r="A418" t="str">
        <f t="shared" si="27"/>
        <v>Unit 7 Test13a</v>
      </c>
      <c r="B418" s="2" t="s">
        <v>66</v>
      </c>
      <c r="C418" s="2" t="s">
        <v>80</v>
      </c>
      <c r="D418" s="2" t="s">
        <v>7</v>
      </c>
      <c r="E418" s="1">
        <f>HLOOKUP(B418, test7, 19, FALSE)</f>
        <v>4</v>
      </c>
      <c r="F418" s="1">
        <f t="shared" si="24"/>
        <v>4</v>
      </c>
      <c r="G418" s="1">
        <f t="shared" si="25"/>
        <v>4</v>
      </c>
      <c r="H418">
        <f t="shared" si="26"/>
        <v>4</v>
      </c>
      <c r="I418" s="1" t="str">
        <f>VLOOKUP($B418, students, 3, FALSE)</f>
        <v>No</v>
      </c>
      <c r="J418" s="1" t="str">
        <f>VLOOKUP($B418, students, 4, FALSE)</f>
        <v>Yes</v>
      </c>
      <c r="K418" s="1" t="str">
        <f>VLOOKUP($B418, students, 5, FALSE)</f>
        <v>Male</v>
      </c>
      <c r="L418" s="1" t="str">
        <f>VLOOKUP($B418, students, 6, FALSE)</f>
        <v>Caucasian</v>
      </c>
      <c r="M418" s="1" t="str">
        <f>VLOOKUP($B418, students, 7, FALSE)</f>
        <v>No</v>
      </c>
      <c r="N418" t="s">
        <v>31</v>
      </c>
      <c r="O418" t="s">
        <v>22</v>
      </c>
    </row>
    <row r="419" spans="1:15">
      <c r="A419" t="str">
        <f t="shared" si="27"/>
        <v>Unit 7 Test13b</v>
      </c>
      <c r="B419" s="2" t="s">
        <v>66</v>
      </c>
      <c r="C419" s="2" t="s">
        <v>80</v>
      </c>
      <c r="D419" s="2" t="s">
        <v>8</v>
      </c>
      <c r="E419" s="1">
        <f>HLOOKUP(B419, test7, 20, FALSE)</f>
        <v>4</v>
      </c>
      <c r="F419" s="1">
        <f t="shared" si="24"/>
        <v>4</v>
      </c>
      <c r="G419" s="1">
        <f t="shared" si="25"/>
        <v>4</v>
      </c>
      <c r="H419">
        <f t="shared" si="26"/>
        <v>4</v>
      </c>
      <c r="I419" s="1" t="str">
        <f>VLOOKUP($B419, students, 3, FALSE)</f>
        <v>No</v>
      </c>
      <c r="J419" s="1" t="str">
        <f>VLOOKUP($B419, students, 4, FALSE)</f>
        <v>Yes</v>
      </c>
      <c r="K419" s="1" t="str">
        <f>VLOOKUP($B419, students, 5, FALSE)</f>
        <v>Male</v>
      </c>
      <c r="L419" s="1" t="str">
        <f>VLOOKUP($B419, students, 6, FALSE)</f>
        <v>Caucasian</v>
      </c>
      <c r="M419" s="1" t="str">
        <f>VLOOKUP($B419, students, 7, FALSE)</f>
        <v>No</v>
      </c>
      <c r="N419" t="s">
        <v>31</v>
      </c>
      <c r="O419" t="s">
        <v>23</v>
      </c>
    </row>
    <row r="420" spans="1:15">
      <c r="A420" t="str">
        <f t="shared" si="27"/>
        <v>Unit 7 Test1</v>
      </c>
      <c r="B420" s="2" t="s">
        <v>67</v>
      </c>
      <c r="C420" s="2" t="s">
        <v>80</v>
      </c>
      <c r="D420" s="2">
        <v>1</v>
      </c>
      <c r="E420" s="1" t="str">
        <f>HLOOKUP(B420, test7, 2, FALSE)</f>
        <v>c</v>
      </c>
      <c r="F420" s="1" t="str">
        <f t="shared" si="24"/>
        <v>c</v>
      </c>
      <c r="G420" s="1">
        <f t="shared" si="25"/>
        <v>2</v>
      </c>
      <c r="H420">
        <f t="shared" si="26"/>
        <v>2</v>
      </c>
      <c r="I420" s="1" t="str">
        <f>VLOOKUP($B420, students, 3, FALSE)</f>
        <v>No</v>
      </c>
      <c r="J420" s="1" t="str">
        <f>VLOOKUP($B420, students, 4, FALSE)</f>
        <v>No</v>
      </c>
      <c r="K420" s="1" t="str">
        <f>VLOOKUP($B420, students, 5, FALSE)</f>
        <v>Female</v>
      </c>
      <c r="L420" s="1" t="str">
        <f>VLOOKUP($B420, students, 6, FALSE)</f>
        <v>African American</v>
      </c>
      <c r="M420" s="1" t="str">
        <f>VLOOKUP($B420, students, 7, FALSE)</f>
        <v>Yes</v>
      </c>
      <c r="N420" t="s">
        <v>33</v>
      </c>
      <c r="O420" t="s">
        <v>19</v>
      </c>
    </row>
    <row r="421" spans="1:15">
      <c r="A421" t="str">
        <f t="shared" si="27"/>
        <v>Unit 7 Test2</v>
      </c>
      <c r="B421" s="2" t="s">
        <v>67</v>
      </c>
      <c r="C421" s="2" t="s">
        <v>80</v>
      </c>
      <c r="D421" s="2">
        <v>2</v>
      </c>
      <c r="E421" s="1" t="str">
        <f>HLOOKUP(B421, test7, 3, FALSE)</f>
        <v>b</v>
      </c>
      <c r="F421" s="1" t="str">
        <f t="shared" si="24"/>
        <v>b</v>
      </c>
      <c r="G421" s="1">
        <f t="shared" si="25"/>
        <v>2</v>
      </c>
      <c r="H421">
        <f t="shared" si="26"/>
        <v>2</v>
      </c>
      <c r="I421" s="1" t="str">
        <f>VLOOKUP($B421, students, 3, FALSE)</f>
        <v>No</v>
      </c>
      <c r="J421" s="1" t="str">
        <f>VLOOKUP($B421, students, 4, FALSE)</f>
        <v>No</v>
      </c>
      <c r="K421" s="1" t="str">
        <f>VLOOKUP($B421, students, 5, FALSE)</f>
        <v>Female</v>
      </c>
      <c r="L421" s="1" t="str">
        <f>VLOOKUP($B421, students, 6, FALSE)</f>
        <v>African American</v>
      </c>
      <c r="M421" s="1" t="str">
        <f>VLOOKUP($B421, students, 7, FALSE)</f>
        <v>Yes</v>
      </c>
      <c r="N421" t="s">
        <v>32</v>
      </c>
      <c r="O421" t="s">
        <v>20</v>
      </c>
    </row>
    <row r="422" spans="1:15">
      <c r="A422" t="str">
        <f t="shared" si="27"/>
        <v>Unit 7 Test3</v>
      </c>
      <c r="B422" s="2" t="s">
        <v>67</v>
      </c>
      <c r="C422" s="2" t="s">
        <v>80</v>
      </c>
      <c r="D422" s="2">
        <v>3</v>
      </c>
      <c r="E422" s="1" t="str">
        <f>HLOOKUP(B422, test7, 4, FALSE)</f>
        <v>d</v>
      </c>
      <c r="F422" s="1" t="str">
        <f t="shared" si="24"/>
        <v>d</v>
      </c>
      <c r="G422" s="1">
        <f t="shared" si="25"/>
        <v>2</v>
      </c>
      <c r="H422">
        <f t="shared" si="26"/>
        <v>2</v>
      </c>
      <c r="I422" s="1" t="str">
        <f>VLOOKUP($B422, students, 3, FALSE)</f>
        <v>No</v>
      </c>
      <c r="J422" s="1" t="str">
        <f>VLOOKUP($B422, students, 4, FALSE)</f>
        <v>No</v>
      </c>
      <c r="K422" s="1" t="str">
        <f>VLOOKUP($B422, students, 5, FALSE)</f>
        <v>Female</v>
      </c>
      <c r="L422" s="1" t="str">
        <f>VLOOKUP($B422, students, 6, FALSE)</f>
        <v>African American</v>
      </c>
      <c r="M422" s="1" t="str">
        <f>VLOOKUP($B422, students, 7, FALSE)</f>
        <v>Yes</v>
      </c>
      <c r="N422" t="s">
        <v>33</v>
      </c>
      <c r="O422" t="s">
        <v>21</v>
      </c>
    </row>
    <row r="423" spans="1:15">
      <c r="A423" t="str">
        <f t="shared" si="27"/>
        <v>Unit 7 Test4</v>
      </c>
      <c r="B423" s="2" t="s">
        <v>67</v>
      </c>
      <c r="C423" s="2" t="s">
        <v>80</v>
      </c>
      <c r="D423" s="2">
        <v>4</v>
      </c>
      <c r="E423" s="1" t="str">
        <f>HLOOKUP(B423, test7, 5, FALSE)</f>
        <v>a</v>
      </c>
      <c r="F423" s="1" t="str">
        <f t="shared" si="24"/>
        <v>a</v>
      </c>
      <c r="G423" s="1">
        <f t="shared" si="25"/>
        <v>2</v>
      </c>
      <c r="H423">
        <f t="shared" si="26"/>
        <v>2</v>
      </c>
      <c r="I423" s="1" t="str">
        <f>VLOOKUP($B423, students, 3, FALSE)</f>
        <v>No</v>
      </c>
      <c r="J423" s="1" t="str">
        <f>VLOOKUP($B423, students, 4, FALSE)</f>
        <v>No</v>
      </c>
      <c r="K423" s="1" t="str">
        <f>VLOOKUP($B423, students, 5, FALSE)</f>
        <v>Female</v>
      </c>
      <c r="L423" s="1" t="str">
        <f>VLOOKUP($B423, students, 6, FALSE)</f>
        <v>African American</v>
      </c>
      <c r="M423" s="1" t="str">
        <f>VLOOKUP($B423, students, 7, FALSE)</f>
        <v>Yes</v>
      </c>
      <c r="N423" t="s">
        <v>31</v>
      </c>
      <c r="O423" t="s">
        <v>22</v>
      </c>
    </row>
    <row r="424" spans="1:15">
      <c r="A424" t="str">
        <f t="shared" si="27"/>
        <v>Unit 7 Test5</v>
      </c>
      <c r="B424" s="2" t="s">
        <v>67</v>
      </c>
      <c r="C424" s="2" t="s">
        <v>80</v>
      </c>
      <c r="D424" s="2">
        <v>5</v>
      </c>
      <c r="E424" s="1" t="str">
        <f>HLOOKUP(B424, test7, 6, FALSE)</f>
        <v>a</v>
      </c>
      <c r="F424" s="1" t="str">
        <f t="shared" si="24"/>
        <v>b</v>
      </c>
      <c r="G424" s="1">
        <f t="shared" si="25"/>
        <v>2</v>
      </c>
      <c r="H424">
        <f t="shared" si="26"/>
        <v>0</v>
      </c>
      <c r="I424" s="1" t="str">
        <f>VLOOKUP($B424, students, 3, FALSE)</f>
        <v>No</v>
      </c>
      <c r="J424" s="1" t="str">
        <f>VLOOKUP($B424, students, 4, FALSE)</f>
        <v>No</v>
      </c>
      <c r="K424" s="1" t="str">
        <f>VLOOKUP($B424, students, 5, FALSE)</f>
        <v>Female</v>
      </c>
      <c r="L424" s="1" t="str">
        <f>VLOOKUP($B424, students, 6, FALSE)</f>
        <v>African American</v>
      </c>
      <c r="M424" s="1" t="str">
        <f>VLOOKUP($B424, students, 7, FALSE)</f>
        <v>Yes</v>
      </c>
      <c r="N424" t="s">
        <v>31</v>
      </c>
      <c r="O424" t="s">
        <v>23</v>
      </c>
    </row>
    <row r="425" spans="1:15">
      <c r="A425" t="str">
        <f t="shared" si="27"/>
        <v>Unit 7 Test6</v>
      </c>
      <c r="B425" s="2" t="s">
        <v>67</v>
      </c>
      <c r="C425" s="2" t="s">
        <v>80</v>
      </c>
      <c r="D425" s="2">
        <v>6</v>
      </c>
      <c r="E425" s="1" t="b">
        <f>HLOOKUP(B425, test7, 7, FALSE)</f>
        <v>1</v>
      </c>
      <c r="F425" s="1" t="b">
        <f t="shared" si="24"/>
        <v>1</v>
      </c>
      <c r="G425" s="1">
        <f t="shared" si="25"/>
        <v>1</v>
      </c>
      <c r="H425">
        <f t="shared" si="26"/>
        <v>1</v>
      </c>
      <c r="I425" s="1" t="str">
        <f>VLOOKUP($B425, students, 3, FALSE)</f>
        <v>No</v>
      </c>
      <c r="J425" s="1" t="str">
        <f>VLOOKUP($B425, students, 4, FALSE)</f>
        <v>No</v>
      </c>
      <c r="K425" s="1" t="str">
        <f>VLOOKUP($B425, students, 5, FALSE)</f>
        <v>Female</v>
      </c>
      <c r="L425" s="1" t="str">
        <f>VLOOKUP($B425, students, 6, FALSE)</f>
        <v>African American</v>
      </c>
      <c r="M425" s="1" t="str">
        <f>VLOOKUP($B425, students, 7, FALSE)</f>
        <v>Yes</v>
      </c>
      <c r="N425" t="s">
        <v>31</v>
      </c>
      <c r="O425" t="s">
        <v>24</v>
      </c>
    </row>
    <row r="426" spans="1:15">
      <c r="A426" t="str">
        <f t="shared" si="27"/>
        <v>Unit 7 Test6b</v>
      </c>
      <c r="B426" s="2" t="s">
        <v>67</v>
      </c>
      <c r="C426" s="2" t="s">
        <v>80</v>
      </c>
      <c r="D426" s="2" t="s">
        <v>14</v>
      </c>
      <c r="E426" s="1">
        <f>HLOOKUP(B426, test7, 8, FALSE)</f>
        <v>1</v>
      </c>
      <c r="F426" s="1">
        <f t="shared" si="24"/>
        <v>1</v>
      </c>
      <c r="G426" s="1">
        <f t="shared" si="25"/>
        <v>1</v>
      </c>
      <c r="H426">
        <f t="shared" si="26"/>
        <v>1</v>
      </c>
      <c r="I426" s="1" t="str">
        <f>VLOOKUP($B426, students, 3, FALSE)</f>
        <v>No</v>
      </c>
      <c r="J426" s="1" t="str">
        <f>VLOOKUP($B426, students, 4, FALSE)</f>
        <v>No</v>
      </c>
      <c r="K426" s="1" t="str">
        <f>VLOOKUP($B426, students, 5, FALSE)</f>
        <v>Female</v>
      </c>
      <c r="L426" s="1" t="str">
        <f>VLOOKUP($B426, students, 6, FALSE)</f>
        <v>African American</v>
      </c>
      <c r="M426" s="1" t="str">
        <f>VLOOKUP($B426, students, 7, FALSE)</f>
        <v>Yes</v>
      </c>
      <c r="N426" t="s">
        <v>31</v>
      </c>
      <c r="O426" t="s">
        <v>24</v>
      </c>
    </row>
    <row r="427" spans="1:15">
      <c r="A427" t="str">
        <f t="shared" si="27"/>
        <v>Unit 7 Test7</v>
      </c>
      <c r="B427" s="2" t="s">
        <v>67</v>
      </c>
      <c r="C427" s="2" t="s">
        <v>80</v>
      </c>
      <c r="D427" s="2">
        <v>7</v>
      </c>
      <c r="E427" s="1" t="b">
        <f>HLOOKUP(B427, test7, 9, FALSE)</f>
        <v>0</v>
      </c>
      <c r="F427" s="1" t="b">
        <f t="shared" si="24"/>
        <v>0</v>
      </c>
      <c r="G427" s="1">
        <f t="shared" si="25"/>
        <v>1</v>
      </c>
      <c r="H427">
        <f t="shared" si="26"/>
        <v>1</v>
      </c>
      <c r="I427" s="1" t="str">
        <f>VLOOKUP($B427, students, 3, FALSE)</f>
        <v>No</v>
      </c>
      <c r="J427" s="1" t="str">
        <f>VLOOKUP($B427, students, 4, FALSE)</f>
        <v>No</v>
      </c>
      <c r="K427" s="1" t="str">
        <f>VLOOKUP($B427, students, 5, FALSE)</f>
        <v>Female</v>
      </c>
      <c r="L427" s="1" t="str">
        <f>VLOOKUP($B427, students, 6, FALSE)</f>
        <v>African American</v>
      </c>
      <c r="M427" s="1" t="str">
        <f>VLOOKUP($B427, students, 7, FALSE)</f>
        <v>Yes</v>
      </c>
      <c r="N427" t="s">
        <v>32</v>
      </c>
      <c r="O427" t="s">
        <v>20</v>
      </c>
    </row>
    <row r="428" spans="1:15">
      <c r="A428" t="str">
        <f t="shared" si="27"/>
        <v>Unit 7 Test7b</v>
      </c>
      <c r="B428" s="2" t="s">
        <v>67</v>
      </c>
      <c r="C428" s="2" t="s">
        <v>80</v>
      </c>
      <c r="D428" s="2" t="s">
        <v>15</v>
      </c>
      <c r="E428" s="1">
        <f>HLOOKUP(B428, test7, 10, FALSE)</f>
        <v>1</v>
      </c>
      <c r="F428" s="1">
        <f t="shared" si="24"/>
        <v>1</v>
      </c>
      <c r="G428" s="1">
        <f t="shared" si="25"/>
        <v>1</v>
      </c>
      <c r="H428">
        <f t="shared" si="26"/>
        <v>1</v>
      </c>
      <c r="I428" s="1" t="str">
        <f>VLOOKUP($B428, students, 3, FALSE)</f>
        <v>No</v>
      </c>
      <c r="J428" s="1" t="str">
        <f>VLOOKUP($B428, students, 4, FALSE)</f>
        <v>No</v>
      </c>
      <c r="K428" s="1" t="str">
        <f>VLOOKUP($B428, students, 5, FALSE)</f>
        <v>Female</v>
      </c>
      <c r="L428" s="1" t="str">
        <f>VLOOKUP($B428, students, 6, FALSE)</f>
        <v>African American</v>
      </c>
      <c r="M428" s="1" t="str">
        <f>VLOOKUP($B428, students, 7, FALSE)</f>
        <v>Yes</v>
      </c>
      <c r="N428" t="s">
        <v>34</v>
      </c>
      <c r="O428" t="s">
        <v>29</v>
      </c>
    </row>
    <row r="429" spans="1:15">
      <c r="A429" t="str">
        <f t="shared" si="27"/>
        <v>Unit 7 Test8</v>
      </c>
      <c r="B429" s="2" t="s">
        <v>67</v>
      </c>
      <c r="C429" s="2" t="s">
        <v>80</v>
      </c>
      <c r="D429" s="2">
        <v>8</v>
      </c>
      <c r="E429" s="1">
        <f>HLOOKUP(B429, test7, 11, FALSE)</f>
        <v>4</v>
      </c>
      <c r="F429" s="1">
        <f t="shared" si="24"/>
        <v>4</v>
      </c>
      <c r="G429" s="1">
        <f t="shared" si="25"/>
        <v>4</v>
      </c>
      <c r="H429">
        <f t="shared" si="26"/>
        <v>4</v>
      </c>
      <c r="I429" s="1" t="str">
        <f>VLOOKUP($B429, students, 3, FALSE)</f>
        <v>No</v>
      </c>
      <c r="J429" s="1" t="str">
        <f>VLOOKUP($B429, students, 4, FALSE)</f>
        <v>No</v>
      </c>
      <c r="K429" s="1" t="str">
        <f>VLOOKUP($B429, students, 5, FALSE)</f>
        <v>Female</v>
      </c>
      <c r="L429" s="1" t="str">
        <f>VLOOKUP($B429, students, 6, FALSE)</f>
        <v>African American</v>
      </c>
      <c r="M429" s="1" t="str">
        <f>VLOOKUP($B429, students, 7, FALSE)</f>
        <v>Yes</v>
      </c>
      <c r="N429" t="s">
        <v>34</v>
      </c>
      <c r="O429" t="s">
        <v>29</v>
      </c>
    </row>
    <row r="430" spans="1:15">
      <c r="A430" t="str">
        <f t="shared" si="27"/>
        <v>Unit 7 Test9a</v>
      </c>
      <c r="B430" s="2" t="s">
        <v>67</v>
      </c>
      <c r="C430" s="2" t="s">
        <v>80</v>
      </c>
      <c r="D430" s="2" t="s">
        <v>2</v>
      </c>
      <c r="E430" s="1" t="str">
        <f>HLOOKUP(B430, test7, 12, FALSE)</f>
        <v>a</v>
      </c>
      <c r="F430" s="1" t="str">
        <f t="shared" si="24"/>
        <v>a</v>
      </c>
      <c r="G430" s="1">
        <f t="shared" si="25"/>
        <v>2</v>
      </c>
      <c r="H430">
        <f t="shared" si="26"/>
        <v>4</v>
      </c>
      <c r="I430" s="1" t="str">
        <f>VLOOKUP($B430, students, 3, FALSE)</f>
        <v>No</v>
      </c>
      <c r="J430" s="1" t="str">
        <f>VLOOKUP($B430, students, 4, FALSE)</f>
        <v>No</v>
      </c>
      <c r="K430" s="1" t="str">
        <f>VLOOKUP($B430, students, 5, FALSE)</f>
        <v>Female</v>
      </c>
      <c r="L430" s="1" t="str">
        <f>VLOOKUP($B430, students, 6, FALSE)</f>
        <v>African American</v>
      </c>
      <c r="M430" s="1" t="str">
        <f>VLOOKUP($B430, students, 7, FALSE)</f>
        <v>Yes</v>
      </c>
      <c r="N430" t="s">
        <v>34</v>
      </c>
      <c r="O430" t="s">
        <v>29</v>
      </c>
    </row>
    <row r="431" spans="1:15">
      <c r="A431" t="str">
        <f t="shared" si="27"/>
        <v>Unit 7 Test9b</v>
      </c>
      <c r="B431" s="2" t="s">
        <v>67</v>
      </c>
      <c r="C431" s="2" t="s">
        <v>80</v>
      </c>
      <c r="D431" s="2" t="s">
        <v>3</v>
      </c>
      <c r="E431" s="1">
        <f>HLOOKUP(B431, test7, 13, FALSE)</f>
        <v>4</v>
      </c>
      <c r="F431" s="1">
        <f t="shared" si="24"/>
        <v>4</v>
      </c>
      <c r="G431" s="1">
        <f t="shared" si="25"/>
        <v>4</v>
      </c>
      <c r="H431">
        <f t="shared" si="26"/>
        <v>4</v>
      </c>
      <c r="I431" s="1" t="str">
        <f>VLOOKUP($B431, students, 3, FALSE)</f>
        <v>No</v>
      </c>
      <c r="J431" s="1" t="str">
        <f>VLOOKUP($B431, students, 4, FALSE)</f>
        <v>No</v>
      </c>
      <c r="K431" s="1" t="str">
        <f>VLOOKUP($B431, students, 5, FALSE)</f>
        <v>Female</v>
      </c>
      <c r="L431" s="1" t="str">
        <f>VLOOKUP($B431, students, 6, FALSE)</f>
        <v>African American</v>
      </c>
      <c r="M431" s="1" t="str">
        <f>VLOOKUP($B431, students, 7, FALSE)</f>
        <v>Yes</v>
      </c>
      <c r="N431" t="s">
        <v>34</v>
      </c>
      <c r="O431" t="s">
        <v>29</v>
      </c>
    </row>
    <row r="432" spans="1:15">
      <c r="A432" t="str">
        <f t="shared" si="27"/>
        <v>Unit 7 Test10</v>
      </c>
      <c r="B432" s="2" t="s">
        <v>67</v>
      </c>
      <c r="C432" s="2" t="s">
        <v>80</v>
      </c>
      <c r="D432" s="2">
        <v>10</v>
      </c>
      <c r="E432" s="1">
        <f>HLOOKUP(B432, test7, 14, FALSE)</f>
        <v>4</v>
      </c>
      <c r="F432" s="1">
        <f t="shared" si="24"/>
        <v>4</v>
      </c>
      <c r="G432" s="1">
        <f t="shared" si="25"/>
        <v>4</v>
      </c>
      <c r="H432">
        <f t="shared" si="26"/>
        <v>4</v>
      </c>
      <c r="I432" s="1" t="str">
        <f>VLOOKUP($B432, students, 3, FALSE)</f>
        <v>No</v>
      </c>
      <c r="J432" s="1" t="str">
        <f>VLOOKUP($B432, students, 4, FALSE)</f>
        <v>No</v>
      </c>
      <c r="K432" s="1" t="str">
        <f>VLOOKUP($B432, students, 5, FALSE)</f>
        <v>Female</v>
      </c>
      <c r="L432" s="1" t="str">
        <f>VLOOKUP($B432, students, 6, FALSE)</f>
        <v>African American</v>
      </c>
      <c r="M432" s="1" t="str">
        <f>VLOOKUP($B432, students, 7, FALSE)</f>
        <v>Yes</v>
      </c>
      <c r="N432" t="s">
        <v>31</v>
      </c>
      <c r="O432" t="s">
        <v>24</v>
      </c>
    </row>
    <row r="433" spans="1:15">
      <c r="A433" t="str">
        <f t="shared" si="27"/>
        <v>Unit 7 Test11</v>
      </c>
      <c r="B433" s="2" t="s">
        <v>67</v>
      </c>
      <c r="C433" s="2" t="s">
        <v>80</v>
      </c>
      <c r="D433" s="2">
        <v>11</v>
      </c>
      <c r="E433" s="1">
        <f>HLOOKUP(B433, test7, 15, FALSE)</f>
        <v>4</v>
      </c>
      <c r="F433" s="1">
        <f t="shared" si="24"/>
        <v>4</v>
      </c>
      <c r="G433" s="1">
        <f t="shared" si="25"/>
        <v>4</v>
      </c>
      <c r="H433">
        <f t="shared" si="26"/>
        <v>4</v>
      </c>
      <c r="I433" s="1" t="str">
        <f>VLOOKUP($B433, students, 3, FALSE)</f>
        <v>No</v>
      </c>
      <c r="J433" s="1" t="str">
        <f>VLOOKUP($B433, students, 4, FALSE)</f>
        <v>No</v>
      </c>
      <c r="K433" s="1" t="str">
        <f>VLOOKUP($B433, students, 5, FALSE)</f>
        <v>Female</v>
      </c>
      <c r="L433" s="1" t="str">
        <f>VLOOKUP($B433, students, 6, FALSE)</f>
        <v>African American</v>
      </c>
      <c r="M433" s="1" t="str">
        <f>VLOOKUP($B433, students, 7, FALSE)</f>
        <v>Yes</v>
      </c>
      <c r="N433" t="s">
        <v>32</v>
      </c>
      <c r="O433" t="s">
        <v>20</v>
      </c>
    </row>
    <row r="434" spans="1:15">
      <c r="A434" t="str">
        <f t="shared" si="27"/>
        <v>Unit 7 Test12a</v>
      </c>
      <c r="B434" s="2" t="s">
        <v>67</v>
      </c>
      <c r="C434" s="2" t="s">
        <v>80</v>
      </c>
      <c r="D434" s="2" t="s">
        <v>4</v>
      </c>
      <c r="E434" s="1">
        <f>HLOOKUP(B434, test7, 16, FALSE)</f>
        <v>3</v>
      </c>
      <c r="F434" s="1">
        <f t="shared" si="24"/>
        <v>3</v>
      </c>
      <c r="G434" s="1">
        <f t="shared" si="25"/>
        <v>4</v>
      </c>
      <c r="H434">
        <f t="shared" si="26"/>
        <v>3</v>
      </c>
      <c r="I434" s="1" t="str">
        <f>VLOOKUP($B434, students, 3, FALSE)</f>
        <v>No</v>
      </c>
      <c r="J434" s="1" t="str">
        <f>VLOOKUP($B434, students, 4, FALSE)</f>
        <v>No</v>
      </c>
      <c r="K434" s="1" t="str">
        <f>VLOOKUP($B434, students, 5, FALSE)</f>
        <v>Female</v>
      </c>
      <c r="L434" s="1" t="str">
        <f>VLOOKUP($B434, students, 6, FALSE)</f>
        <v>African American</v>
      </c>
      <c r="M434" s="1" t="str">
        <f>VLOOKUP($B434, students, 7, FALSE)</f>
        <v>Yes</v>
      </c>
      <c r="N434" t="s">
        <v>32</v>
      </c>
      <c r="O434" t="s">
        <v>20</v>
      </c>
    </row>
    <row r="435" spans="1:15">
      <c r="A435" t="str">
        <f t="shared" si="27"/>
        <v>Unit 7 Test12b</v>
      </c>
      <c r="B435" s="2" t="s">
        <v>67</v>
      </c>
      <c r="C435" s="2" t="s">
        <v>80</v>
      </c>
      <c r="D435" s="2" t="s">
        <v>5</v>
      </c>
      <c r="E435" s="1">
        <f>HLOOKUP(B435, test7, 17, FALSE)</f>
        <v>2</v>
      </c>
      <c r="F435" s="1">
        <f t="shared" si="24"/>
        <v>2</v>
      </c>
      <c r="G435" s="1">
        <f t="shared" si="25"/>
        <v>2</v>
      </c>
      <c r="H435">
        <f t="shared" si="26"/>
        <v>2</v>
      </c>
      <c r="I435" s="1" t="str">
        <f>VLOOKUP($B435, students, 3, FALSE)</f>
        <v>No</v>
      </c>
      <c r="J435" s="1" t="str">
        <f>VLOOKUP($B435, students, 4, FALSE)</f>
        <v>No</v>
      </c>
      <c r="K435" s="1" t="str">
        <f>VLOOKUP($B435, students, 5, FALSE)</f>
        <v>Female</v>
      </c>
      <c r="L435" s="1" t="str">
        <f>VLOOKUP($B435, students, 6, FALSE)</f>
        <v>African American</v>
      </c>
      <c r="M435" s="1" t="str">
        <f>VLOOKUP($B435, students, 7, FALSE)</f>
        <v>Yes</v>
      </c>
      <c r="N435" t="s">
        <v>33</v>
      </c>
      <c r="O435" t="s">
        <v>19</v>
      </c>
    </row>
    <row r="436" spans="1:15">
      <c r="A436" t="str">
        <f t="shared" si="27"/>
        <v>Unit 7 Test12c</v>
      </c>
      <c r="B436" s="2" t="s">
        <v>67</v>
      </c>
      <c r="C436" s="2" t="s">
        <v>80</v>
      </c>
      <c r="D436" s="2" t="s">
        <v>6</v>
      </c>
      <c r="E436" s="1">
        <f>HLOOKUP(B436, test7, 18, FALSE)</f>
        <v>3</v>
      </c>
      <c r="F436" s="1">
        <f t="shared" si="24"/>
        <v>3</v>
      </c>
      <c r="G436" s="1">
        <f t="shared" si="25"/>
        <v>4</v>
      </c>
      <c r="H436">
        <f t="shared" si="26"/>
        <v>3</v>
      </c>
      <c r="I436" s="1" t="str">
        <f>VLOOKUP($B436, students, 3, FALSE)</f>
        <v>No</v>
      </c>
      <c r="J436" s="1" t="str">
        <f>VLOOKUP($B436, students, 4, FALSE)</f>
        <v>No</v>
      </c>
      <c r="K436" s="1" t="str">
        <f>VLOOKUP($B436, students, 5, FALSE)</f>
        <v>Female</v>
      </c>
      <c r="L436" s="1" t="str">
        <f>VLOOKUP($B436, students, 6, FALSE)</f>
        <v>African American</v>
      </c>
      <c r="M436" s="1" t="str">
        <f>VLOOKUP($B436, students, 7, FALSE)</f>
        <v>Yes</v>
      </c>
      <c r="N436" t="s">
        <v>31</v>
      </c>
      <c r="O436" t="s">
        <v>22</v>
      </c>
    </row>
    <row r="437" spans="1:15">
      <c r="A437" t="str">
        <f t="shared" si="27"/>
        <v>Unit 7 Test13a</v>
      </c>
      <c r="B437" s="2" t="s">
        <v>67</v>
      </c>
      <c r="C437" s="2" t="s">
        <v>80</v>
      </c>
      <c r="D437" s="2" t="s">
        <v>7</v>
      </c>
      <c r="E437" s="1">
        <f>HLOOKUP(B437, test7, 19, FALSE)</f>
        <v>3</v>
      </c>
      <c r="F437" s="1">
        <f t="shared" si="24"/>
        <v>3</v>
      </c>
      <c r="G437" s="1">
        <f t="shared" si="25"/>
        <v>4</v>
      </c>
      <c r="H437">
        <f t="shared" si="26"/>
        <v>3</v>
      </c>
      <c r="I437" s="1" t="str">
        <f>VLOOKUP($B437, students, 3, FALSE)</f>
        <v>No</v>
      </c>
      <c r="J437" s="1" t="str">
        <f>VLOOKUP($B437, students, 4, FALSE)</f>
        <v>No</v>
      </c>
      <c r="K437" s="1" t="str">
        <f>VLOOKUP($B437, students, 5, FALSE)</f>
        <v>Female</v>
      </c>
      <c r="L437" s="1" t="str">
        <f>VLOOKUP($B437, students, 6, FALSE)</f>
        <v>African American</v>
      </c>
      <c r="M437" s="1" t="str">
        <f>VLOOKUP($B437, students, 7, FALSE)</f>
        <v>Yes</v>
      </c>
      <c r="N437" t="s">
        <v>31</v>
      </c>
      <c r="O437" t="s">
        <v>22</v>
      </c>
    </row>
    <row r="438" spans="1:15">
      <c r="A438" t="str">
        <f t="shared" si="27"/>
        <v>Unit 7 Test13b</v>
      </c>
      <c r="B438" s="2" t="s">
        <v>67</v>
      </c>
      <c r="C438" s="2" t="s">
        <v>80</v>
      </c>
      <c r="D438" s="2" t="s">
        <v>8</v>
      </c>
      <c r="E438" s="1">
        <f>HLOOKUP(B438, test7, 20, FALSE)</f>
        <v>3</v>
      </c>
      <c r="F438" s="1">
        <f t="shared" si="24"/>
        <v>3</v>
      </c>
      <c r="G438" s="1">
        <f t="shared" si="25"/>
        <v>4</v>
      </c>
      <c r="H438">
        <f t="shared" si="26"/>
        <v>3</v>
      </c>
      <c r="I438" s="1" t="str">
        <f>VLOOKUP($B438, students, 3, FALSE)</f>
        <v>No</v>
      </c>
      <c r="J438" s="1" t="str">
        <f>VLOOKUP($B438, students, 4, FALSE)</f>
        <v>No</v>
      </c>
      <c r="K438" s="1" t="str">
        <f>VLOOKUP($B438, students, 5, FALSE)</f>
        <v>Female</v>
      </c>
      <c r="L438" s="1" t="str">
        <f>VLOOKUP($B438, students, 6, FALSE)</f>
        <v>African American</v>
      </c>
      <c r="M438" s="1" t="str">
        <f>VLOOKUP($B438, students, 7, FALSE)</f>
        <v>Yes</v>
      </c>
      <c r="N438" t="s">
        <v>31</v>
      </c>
      <c r="O438" t="s">
        <v>23</v>
      </c>
    </row>
    <row r="439" spans="1:15">
      <c r="A439" t="str">
        <f t="shared" si="27"/>
        <v>Unit 7 Test1</v>
      </c>
      <c r="B439" s="2" t="s">
        <v>68</v>
      </c>
      <c r="C439" s="2" t="s">
        <v>80</v>
      </c>
      <c r="D439" s="2">
        <v>1</v>
      </c>
      <c r="E439" s="1" t="str">
        <f>HLOOKUP(B439, test7, 2, FALSE)</f>
        <v>c</v>
      </c>
      <c r="F439" s="1" t="str">
        <f t="shared" si="24"/>
        <v>c</v>
      </c>
      <c r="G439" s="1">
        <f t="shared" si="25"/>
        <v>2</v>
      </c>
      <c r="H439">
        <f t="shared" si="26"/>
        <v>2</v>
      </c>
      <c r="I439" s="1" t="str">
        <f>VLOOKUP($B439, students, 3, FALSE)</f>
        <v>No</v>
      </c>
      <c r="J439" s="1" t="str">
        <f>VLOOKUP($B439, students, 4, FALSE)</f>
        <v>Yes</v>
      </c>
      <c r="K439" s="1" t="str">
        <f>VLOOKUP($B439, students, 5, FALSE)</f>
        <v>Female</v>
      </c>
      <c r="L439" s="1" t="str">
        <f>VLOOKUP($B439, students, 6, FALSE)</f>
        <v>African American</v>
      </c>
      <c r="M439" s="1" t="str">
        <f>VLOOKUP($B439, students, 7, FALSE)</f>
        <v>No</v>
      </c>
      <c r="N439" t="s">
        <v>33</v>
      </c>
      <c r="O439" t="s">
        <v>19</v>
      </c>
    </row>
    <row r="440" spans="1:15">
      <c r="A440" t="str">
        <f t="shared" si="27"/>
        <v>Unit 7 Test2</v>
      </c>
      <c r="B440" s="2" t="s">
        <v>68</v>
      </c>
      <c r="C440" s="2" t="s">
        <v>80</v>
      </c>
      <c r="D440" s="2">
        <v>2</v>
      </c>
      <c r="E440" s="1" t="str">
        <f>HLOOKUP(B440, test7, 3, FALSE)</f>
        <v>b</v>
      </c>
      <c r="F440" s="1" t="str">
        <f t="shared" si="24"/>
        <v>b</v>
      </c>
      <c r="G440" s="1">
        <f t="shared" si="25"/>
        <v>2</v>
      </c>
      <c r="H440">
        <f t="shared" si="26"/>
        <v>2</v>
      </c>
      <c r="I440" s="1" t="str">
        <f>VLOOKUP($B440, students, 3, FALSE)</f>
        <v>No</v>
      </c>
      <c r="J440" s="1" t="str">
        <f>VLOOKUP($B440, students, 4, FALSE)</f>
        <v>Yes</v>
      </c>
      <c r="K440" s="1" t="str">
        <f>VLOOKUP($B440, students, 5, FALSE)</f>
        <v>Female</v>
      </c>
      <c r="L440" s="1" t="str">
        <f>VLOOKUP($B440, students, 6, FALSE)</f>
        <v>African American</v>
      </c>
      <c r="M440" s="1" t="str">
        <f>VLOOKUP($B440, students, 7, FALSE)</f>
        <v>No</v>
      </c>
      <c r="N440" t="s">
        <v>32</v>
      </c>
      <c r="O440" t="s">
        <v>20</v>
      </c>
    </row>
    <row r="441" spans="1:15">
      <c r="A441" t="str">
        <f t="shared" si="27"/>
        <v>Unit 7 Test3</v>
      </c>
      <c r="B441" s="2" t="s">
        <v>68</v>
      </c>
      <c r="C441" s="2" t="s">
        <v>80</v>
      </c>
      <c r="D441" s="2">
        <v>3</v>
      </c>
      <c r="E441" s="1" t="str">
        <f>HLOOKUP(B441, test7, 4, FALSE)</f>
        <v>a</v>
      </c>
      <c r="F441" s="1" t="str">
        <f t="shared" si="24"/>
        <v>d</v>
      </c>
      <c r="G441" s="1">
        <f t="shared" si="25"/>
        <v>2</v>
      </c>
      <c r="H441">
        <f t="shared" si="26"/>
        <v>0</v>
      </c>
      <c r="I441" s="1" t="str">
        <f>VLOOKUP($B441, students, 3, FALSE)</f>
        <v>No</v>
      </c>
      <c r="J441" s="1" t="str">
        <f>VLOOKUP($B441, students, 4, FALSE)</f>
        <v>Yes</v>
      </c>
      <c r="K441" s="1" t="str">
        <f>VLOOKUP($B441, students, 5, FALSE)</f>
        <v>Female</v>
      </c>
      <c r="L441" s="1" t="str">
        <f>VLOOKUP($B441, students, 6, FALSE)</f>
        <v>African American</v>
      </c>
      <c r="M441" s="1" t="str">
        <f>VLOOKUP($B441, students, 7, FALSE)</f>
        <v>No</v>
      </c>
      <c r="N441" t="s">
        <v>33</v>
      </c>
      <c r="O441" t="s">
        <v>21</v>
      </c>
    </row>
    <row r="442" spans="1:15">
      <c r="A442" t="str">
        <f t="shared" si="27"/>
        <v>Unit 7 Test4</v>
      </c>
      <c r="B442" s="2" t="s">
        <v>68</v>
      </c>
      <c r="C442" s="2" t="s">
        <v>80</v>
      </c>
      <c r="D442" s="2">
        <v>4</v>
      </c>
      <c r="E442" s="1" t="str">
        <f>HLOOKUP(B442, test7, 5, FALSE)</f>
        <v>a</v>
      </c>
      <c r="F442" s="1" t="str">
        <f t="shared" si="24"/>
        <v>a</v>
      </c>
      <c r="G442" s="1">
        <f t="shared" si="25"/>
        <v>2</v>
      </c>
      <c r="H442">
        <f t="shared" si="26"/>
        <v>2</v>
      </c>
      <c r="I442" s="1" t="str">
        <f>VLOOKUP($B442, students, 3, FALSE)</f>
        <v>No</v>
      </c>
      <c r="J442" s="1" t="str">
        <f>VLOOKUP($B442, students, 4, FALSE)</f>
        <v>Yes</v>
      </c>
      <c r="K442" s="1" t="str">
        <f>VLOOKUP($B442, students, 5, FALSE)</f>
        <v>Female</v>
      </c>
      <c r="L442" s="1" t="str">
        <f>VLOOKUP($B442, students, 6, FALSE)</f>
        <v>African American</v>
      </c>
      <c r="M442" s="1" t="str">
        <f>VLOOKUP($B442, students, 7, FALSE)</f>
        <v>No</v>
      </c>
      <c r="N442" t="s">
        <v>31</v>
      </c>
      <c r="O442" t="s">
        <v>22</v>
      </c>
    </row>
    <row r="443" spans="1:15">
      <c r="A443" t="str">
        <f t="shared" si="27"/>
        <v>Unit 7 Test5</v>
      </c>
      <c r="B443" s="2" t="s">
        <v>68</v>
      </c>
      <c r="C443" s="2" t="s">
        <v>80</v>
      </c>
      <c r="D443" s="2">
        <v>5</v>
      </c>
      <c r="E443" s="1" t="str">
        <f>HLOOKUP(B443, test7, 6, FALSE)</f>
        <v>b</v>
      </c>
      <c r="F443" s="1" t="str">
        <f t="shared" si="24"/>
        <v>b</v>
      </c>
      <c r="G443" s="1">
        <f t="shared" si="25"/>
        <v>2</v>
      </c>
      <c r="H443">
        <f t="shared" si="26"/>
        <v>2</v>
      </c>
      <c r="I443" s="1" t="str">
        <f>VLOOKUP($B443, students, 3, FALSE)</f>
        <v>No</v>
      </c>
      <c r="J443" s="1" t="str">
        <f>VLOOKUP($B443, students, 4, FALSE)</f>
        <v>Yes</v>
      </c>
      <c r="K443" s="1" t="str">
        <f>VLOOKUP($B443, students, 5, FALSE)</f>
        <v>Female</v>
      </c>
      <c r="L443" s="1" t="str">
        <f>VLOOKUP($B443, students, 6, FALSE)</f>
        <v>African American</v>
      </c>
      <c r="M443" s="1" t="str">
        <f>VLOOKUP($B443, students, 7, FALSE)</f>
        <v>No</v>
      </c>
      <c r="N443" t="s">
        <v>31</v>
      </c>
      <c r="O443" t="s">
        <v>23</v>
      </c>
    </row>
    <row r="444" spans="1:15">
      <c r="A444" t="str">
        <f t="shared" si="27"/>
        <v>Unit 7 Test6</v>
      </c>
      <c r="B444" s="2" t="s">
        <v>68</v>
      </c>
      <c r="C444" s="2" t="s">
        <v>80</v>
      </c>
      <c r="D444" s="2">
        <v>6</v>
      </c>
      <c r="E444" s="1" t="b">
        <f>HLOOKUP(B444, test7, 7, FALSE)</f>
        <v>1</v>
      </c>
      <c r="F444" s="1" t="b">
        <f t="shared" si="24"/>
        <v>1</v>
      </c>
      <c r="G444" s="1">
        <f t="shared" si="25"/>
        <v>1</v>
      </c>
      <c r="H444">
        <f t="shared" si="26"/>
        <v>1</v>
      </c>
      <c r="I444" s="1" t="str">
        <f>VLOOKUP($B444, students, 3, FALSE)</f>
        <v>No</v>
      </c>
      <c r="J444" s="1" t="str">
        <f>VLOOKUP($B444, students, 4, FALSE)</f>
        <v>Yes</v>
      </c>
      <c r="K444" s="1" t="str">
        <f>VLOOKUP($B444, students, 5, FALSE)</f>
        <v>Female</v>
      </c>
      <c r="L444" s="1" t="str">
        <f>VLOOKUP($B444, students, 6, FALSE)</f>
        <v>African American</v>
      </c>
      <c r="M444" s="1" t="str">
        <f>VLOOKUP($B444, students, 7, FALSE)</f>
        <v>No</v>
      </c>
      <c r="N444" t="s">
        <v>31</v>
      </c>
      <c r="O444" t="s">
        <v>24</v>
      </c>
    </row>
    <row r="445" spans="1:15">
      <c r="A445" t="str">
        <f t="shared" si="27"/>
        <v>Unit 7 Test6b</v>
      </c>
      <c r="B445" s="2" t="s">
        <v>68</v>
      </c>
      <c r="C445" s="2" t="s">
        <v>80</v>
      </c>
      <c r="D445" s="2" t="s">
        <v>14</v>
      </c>
      <c r="E445" s="1">
        <f>HLOOKUP(B445, test7, 8, FALSE)</f>
        <v>1</v>
      </c>
      <c r="F445" s="1">
        <f t="shared" si="24"/>
        <v>1</v>
      </c>
      <c r="G445" s="1">
        <f t="shared" si="25"/>
        <v>1</v>
      </c>
      <c r="H445">
        <f t="shared" si="26"/>
        <v>1</v>
      </c>
      <c r="I445" s="1" t="str">
        <f>VLOOKUP($B445, students, 3, FALSE)</f>
        <v>No</v>
      </c>
      <c r="J445" s="1" t="str">
        <f>VLOOKUP($B445, students, 4, FALSE)</f>
        <v>Yes</v>
      </c>
      <c r="K445" s="1" t="str">
        <f>VLOOKUP($B445, students, 5, FALSE)</f>
        <v>Female</v>
      </c>
      <c r="L445" s="1" t="str">
        <f>VLOOKUP($B445, students, 6, FALSE)</f>
        <v>African American</v>
      </c>
      <c r="M445" s="1" t="str">
        <f>VLOOKUP($B445, students, 7, FALSE)</f>
        <v>No</v>
      </c>
      <c r="N445" t="s">
        <v>31</v>
      </c>
      <c r="O445" t="s">
        <v>24</v>
      </c>
    </row>
    <row r="446" spans="1:15">
      <c r="A446" t="str">
        <f t="shared" si="27"/>
        <v>Unit 7 Test7</v>
      </c>
      <c r="B446" s="2" t="s">
        <v>68</v>
      </c>
      <c r="C446" s="2" t="s">
        <v>80</v>
      </c>
      <c r="D446" s="2">
        <v>7</v>
      </c>
      <c r="E446" s="1" t="b">
        <f>HLOOKUP(B446, test7, 9, FALSE)</f>
        <v>0</v>
      </c>
      <c r="F446" s="1" t="b">
        <f t="shared" si="24"/>
        <v>0</v>
      </c>
      <c r="G446" s="1">
        <f t="shared" si="25"/>
        <v>1</v>
      </c>
      <c r="H446">
        <f t="shared" si="26"/>
        <v>1</v>
      </c>
      <c r="I446" s="1" t="str">
        <f>VLOOKUP($B446, students, 3, FALSE)</f>
        <v>No</v>
      </c>
      <c r="J446" s="1" t="str">
        <f>VLOOKUP($B446, students, 4, FALSE)</f>
        <v>Yes</v>
      </c>
      <c r="K446" s="1" t="str">
        <f>VLOOKUP($B446, students, 5, FALSE)</f>
        <v>Female</v>
      </c>
      <c r="L446" s="1" t="str">
        <f>VLOOKUP($B446, students, 6, FALSE)</f>
        <v>African American</v>
      </c>
      <c r="M446" s="1" t="str">
        <f>VLOOKUP($B446, students, 7, FALSE)</f>
        <v>No</v>
      </c>
      <c r="N446" t="s">
        <v>32</v>
      </c>
      <c r="O446" t="s">
        <v>20</v>
      </c>
    </row>
    <row r="447" spans="1:15">
      <c r="A447" t="str">
        <f t="shared" si="27"/>
        <v>Unit 7 Test7b</v>
      </c>
      <c r="B447" s="2" t="s">
        <v>68</v>
      </c>
      <c r="C447" s="2" t="s">
        <v>80</v>
      </c>
      <c r="D447" s="2" t="s">
        <v>15</v>
      </c>
      <c r="E447" s="1">
        <f>HLOOKUP(B447, test7, 10, FALSE)</f>
        <v>1</v>
      </c>
      <c r="F447" s="1">
        <f t="shared" si="24"/>
        <v>1</v>
      </c>
      <c r="G447" s="1">
        <f t="shared" si="25"/>
        <v>1</v>
      </c>
      <c r="H447">
        <f t="shared" si="26"/>
        <v>1</v>
      </c>
      <c r="I447" s="1" t="str">
        <f>VLOOKUP($B447, students, 3, FALSE)</f>
        <v>No</v>
      </c>
      <c r="J447" s="1" t="str">
        <f>VLOOKUP($B447, students, 4, FALSE)</f>
        <v>Yes</v>
      </c>
      <c r="K447" s="1" t="str">
        <f>VLOOKUP($B447, students, 5, FALSE)</f>
        <v>Female</v>
      </c>
      <c r="L447" s="1" t="str">
        <f>VLOOKUP($B447, students, 6, FALSE)</f>
        <v>African American</v>
      </c>
      <c r="M447" s="1" t="str">
        <f>VLOOKUP($B447, students, 7, FALSE)</f>
        <v>No</v>
      </c>
      <c r="N447" t="s">
        <v>34</v>
      </c>
      <c r="O447" t="s">
        <v>29</v>
      </c>
    </row>
    <row r="448" spans="1:15">
      <c r="A448" t="str">
        <f t="shared" si="27"/>
        <v>Unit 7 Test8</v>
      </c>
      <c r="B448" s="2" t="s">
        <v>68</v>
      </c>
      <c r="C448" s="2" t="s">
        <v>80</v>
      </c>
      <c r="D448" s="2">
        <v>8</v>
      </c>
      <c r="E448" s="1">
        <f>HLOOKUP(B448, test7, 11, FALSE)</f>
        <v>4</v>
      </c>
      <c r="F448" s="1">
        <f t="shared" si="24"/>
        <v>4</v>
      </c>
      <c r="G448" s="1">
        <f t="shared" si="25"/>
        <v>4</v>
      </c>
      <c r="H448">
        <f t="shared" si="26"/>
        <v>4</v>
      </c>
      <c r="I448" s="1" t="str">
        <f>VLOOKUP($B448, students, 3, FALSE)</f>
        <v>No</v>
      </c>
      <c r="J448" s="1" t="str">
        <f>VLOOKUP($B448, students, 4, FALSE)</f>
        <v>Yes</v>
      </c>
      <c r="K448" s="1" t="str">
        <f>VLOOKUP($B448, students, 5, FALSE)</f>
        <v>Female</v>
      </c>
      <c r="L448" s="1" t="str">
        <f>VLOOKUP($B448, students, 6, FALSE)</f>
        <v>African American</v>
      </c>
      <c r="M448" s="1" t="str">
        <f>VLOOKUP($B448, students, 7, FALSE)</f>
        <v>No</v>
      </c>
      <c r="N448" t="s">
        <v>34</v>
      </c>
      <c r="O448" t="s">
        <v>29</v>
      </c>
    </row>
    <row r="449" spans="1:15">
      <c r="A449" t="str">
        <f t="shared" si="27"/>
        <v>Unit 7 Test9a</v>
      </c>
      <c r="B449" s="2" t="s">
        <v>68</v>
      </c>
      <c r="C449" s="2" t="s">
        <v>80</v>
      </c>
      <c r="D449" s="2" t="s">
        <v>2</v>
      </c>
      <c r="E449" s="1" t="str">
        <f>HLOOKUP(B449, test7, 12, FALSE)</f>
        <v>b</v>
      </c>
      <c r="F449" s="1" t="str">
        <f t="shared" si="24"/>
        <v>a</v>
      </c>
      <c r="G449" s="1">
        <f t="shared" si="25"/>
        <v>2</v>
      </c>
      <c r="H449">
        <f t="shared" si="26"/>
        <v>0</v>
      </c>
      <c r="I449" s="1" t="str">
        <f>VLOOKUP($B449, students, 3, FALSE)</f>
        <v>No</v>
      </c>
      <c r="J449" s="1" t="str">
        <f>VLOOKUP($B449, students, 4, FALSE)</f>
        <v>Yes</v>
      </c>
      <c r="K449" s="1" t="str">
        <f>VLOOKUP($B449, students, 5, FALSE)</f>
        <v>Female</v>
      </c>
      <c r="L449" s="1" t="str">
        <f>VLOOKUP($B449, students, 6, FALSE)</f>
        <v>African American</v>
      </c>
      <c r="M449" s="1" t="str">
        <f>VLOOKUP($B449, students, 7, FALSE)</f>
        <v>No</v>
      </c>
      <c r="N449" t="s">
        <v>34</v>
      </c>
      <c r="O449" t="s">
        <v>29</v>
      </c>
    </row>
    <row r="450" spans="1:15">
      <c r="A450" t="str">
        <f t="shared" si="27"/>
        <v>Unit 7 Test9b</v>
      </c>
      <c r="B450" s="2" t="s">
        <v>68</v>
      </c>
      <c r="C450" s="2" t="s">
        <v>80</v>
      </c>
      <c r="D450" s="2" t="s">
        <v>3</v>
      </c>
      <c r="E450" s="1">
        <f>HLOOKUP(B450, test7, 13, FALSE)</f>
        <v>3</v>
      </c>
      <c r="F450" s="1">
        <f t="shared" ref="F450:F513" si="28">IF(ISNUMBER(E450)=FALSE, VLOOKUP(A450, key, 6, FALSE), E450)</f>
        <v>3</v>
      </c>
      <c r="G450" s="1">
        <f t="shared" ref="G450:G457" si="29">VLOOKUP(A450, key,7, FALSE)</f>
        <v>4</v>
      </c>
      <c r="H450">
        <f t="shared" ref="H450:H457" si="30">IF(ISNUMBER(F450),F450,IF(E450=F450,VLOOKUP(A450,key,7),0))</f>
        <v>3</v>
      </c>
      <c r="I450" s="1" t="str">
        <f>VLOOKUP($B450, students, 3, FALSE)</f>
        <v>No</v>
      </c>
      <c r="J450" s="1" t="str">
        <f>VLOOKUP($B450, students, 4, FALSE)</f>
        <v>Yes</v>
      </c>
      <c r="K450" s="1" t="str">
        <f>VLOOKUP($B450, students, 5, FALSE)</f>
        <v>Female</v>
      </c>
      <c r="L450" s="1" t="str">
        <f>VLOOKUP($B450, students, 6, FALSE)</f>
        <v>African American</v>
      </c>
      <c r="M450" s="1" t="str">
        <f>VLOOKUP($B450, students, 7, FALSE)</f>
        <v>No</v>
      </c>
      <c r="N450" t="s">
        <v>34</v>
      </c>
      <c r="O450" t="s">
        <v>29</v>
      </c>
    </row>
    <row r="451" spans="1:15">
      <c r="A451" t="str">
        <f t="shared" ref="A451:A457" si="31">CONCATENATE(C451, D451)</f>
        <v>Unit 7 Test10</v>
      </c>
      <c r="B451" s="2" t="s">
        <v>68</v>
      </c>
      <c r="C451" s="2" t="s">
        <v>80</v>
      </c>
      <c r="D451" s="2">
        <v>10</v>
      </c>
      <c r="E451" s="1">
        <f>HLOOKUP(B451, test7, 14, FALSE)</f>
        <v>4</v>
      </c>
      <c r="F451" s="1">
        <f t="shared" si="28"/>
        <v>4</v>
      </c>
      <c r="G451" s="1">
        <f t="shared" si="29"/>
        <v>4</v>
      </c>
      <c r="H451">
        <f t="shared" si="30"/>
        <v>4</v>
      </c>
      <c r="I451" s="1" t="str">
        <f>VLOOKUP($B451, students, 3, FALSE)</f>
        <v>No</v>
      </c>
      <c r="J451" s="1" t="str">
        <f>VLOOKUP($B451, students, 4, FALSE)</f>
        <v>Yes</v>
      </c>
      <c r="K451" s="1" t="str">
        <f>VLOOKUP($B451, students, 5, FALSE)</f>
        <v>Female</v>
      </c>
      <c r="L451" s="1" t="str">
        <f>VLOOKUP($B451, students, 6, FALSE)</f>
        <v>African American</v>
      </c>
      <c r="M451" s="1" t="str">
        <f>VLOOKUP($B451, students, 7, FALSE)</f>
        <v>No</v>
      </c>
      <c r="N451" t="s">
        <v>31</v>
      </c>
      <c r="O451" t="s">
        <v>24</v>
      </c>
    </row>
    <row r="452" spans="1:15">
      <c r="A452" t="str">
        <f t="shared" si="31"/>
        <v>Unit 7 Test11</v>
      </c>
      <c r="B452" s="2" t="s">
        <v>68</v>
      </c>
      <c r="C452" s="2" t="s">
        <v>80</v>
      </c>
      <c r="D452" s="2">
        <v>11</v>
      </c>
      <c r="E452" s="1">
        <f>HLOOKUP(B452, test7, 15, FALSE)</f>
        <v>3.5</v>
      </c>
      <c r="F452" s="1">
        <f t="shared" si="28"/>
        <v>3.5</v>
      </c>
      <c r="G452" s="1">
        <f t="shared" si="29"/>
        <v>4</v>
      </c>
      <c r="H452">
        <f t="shared" si="30"/>
        <v>3.5</v>
      </c>
      <c r="I452" s="1" t="str">
        <f>VLOOKUP($B452, students, 3, FALSE)</f>
        <v>No</v>
      </c>
      <c r="J452" s="1" t="str">
        <f>VLOOKUP($B452, students, 4, FALSE)</f>
        <v>Yes</v>
      </c>
      <c r="K452" s="1" t="str">
        <f>VLOOKUP($B452, students, 5, FALSE)</f>
        <v>Female</v>
      </c>
      <c r="L452" s="1" t="str">
        <f>VLOOKUP($B452, students, 6, FALSE)</f>
        <v>African American</v>
      </c>
      <c r="M452" s="1" t="str">
        <f>VLOOKUP($B452, students, 7, FALSE)</f>
        <v>No</v>
      </c>
      <c r="N452" t="s">
        <v>32</v>
      </c>
      <c r="O452" t="s">
        <v>20</v>
      </c>
    </row>
    <row r="453" spans="1:15">
      <c r="A453" t="str">
        <f t="shared" si="31"/>
        <v>Unit 7 Test12a</v>
      </c>
      <c r="B453" s="2" t="s">
        <v>68</v>
      </c>
      <c r="C453" s="2" t="s">
        <v>80</v>
      </c>
      <c r="D453" s="2" t="s">
        <v>4</v>
      </c>
      <c r="E453" s="1">
        <f>HLOOKUP(B453, test7, 16, FALSE)</f>
        <v>4</v>
      </c>
      <c r="F453" s="1">
        <f t="shared" si="28"/>
        <v>4</v>
      </c>
      <c r="G453" s="1">
        <f t="shared" si="29"/>
        <v>4</v>
      </c>
      <c r="H453">
        <f t="shared" si="30"/>
        <v>4</v>
      </c>
      <c r="I453" s="1" t="str">
        <f>VLOOKUP($B453, students, 3, FALSE)</f>
        <v>No</v>
      </c>
      <c r="J453" s="1" t="str">
        <f>VLOOKUP($B453, students, 4, FALSE)</f>
        <v>Yes</v>
      </c>
      <c r="K453" s="1" t="str">
        <f>VLOOKUP($B453, students, 5, FALSE)</f>
        <v>Female</v>
      </c>
      <c r="L453" s="1" t="str">
        <f>VLOOKUP($B453, students, 6, FALSE)</f>
        <v>African American</v>
      </c>
      <c r="M453" s="1" t="str">
        <f>VLOOKUP($B453, students, 7, FALSE)</f>
        <v>No</v>
      </c>
      <c r="N453" t="s">
        <v>32</v>
      </c>
      <c r="O453" t="s">
        <v>20</v>
      </c>
    </row>
    <row r="454" spans="1:15">
      <c r="A454" t="str">
        <f t="shared" si="31"/>
        <v>Unit 7 Test12b</v>
      </c>
      <c r="B454" s="2" t="s">
        <v>68</v>
      </c>
      <c r="C454" s="2" t="s">
        <v>80</v>
      </c>
      <c r="D454" s="2" t="s">
        <v>5</v>
      </c>
      <c r="E454" s="1">
        <f>HLOOKUP(B454, test7, 17, FALSE)</f>
        <v>2</v>
      </c>
      <c r="F454" s="1">
        <f t="shared" si="28"/>
        <v>2</v>
      </c>
      <c r="G454" s="1">
        <f t="shared" si="29"/>
        <v>2</v>
      </c>
      <c r="H454">
        <f t="shared" si="30"/>
        <v>2</v>
      </c>
      <c r="I454" s="1" t="str">
        <f>VLOOKUP($B454, students, 3, FALSE)</f>
        <v>No</v>
      </c>
      <c r="J454" s="1" t="str">
        <f>VLOOKUP($B454, students, 4, FALSE)</f>
        <v>Yes</v>
      </c>
      <c r="K454" s="1" t="str">
        <f>VLOOKUP($B454, students, 5, FALSE)</f>
        <v>Female</v>
      </c>
      <c r="L454" s="1" t="str">
        <f>VLOOKUP($B454, students, 6, FALSE)</f>
        <v>African American</v>
      </c>
      <c r="M454" s="1" t="str">
        <f>VLOOKUP($B454, students, 7, FALSE)</f>
        <v>No</v>
      </c>
      <c r="N454" t="s">
        <v>33</v>
      </c>
      <c r="O454" t="s">
        <v>19</v>
      </c>
    </row>
    <row r="455" spans="1:15">
      <c r="A455" t="str">
        <f t="shared" si="31"/>
        <v>Unit 7 Test12c</v>
      </c>
      <c r="B455" s="2" t="s">
        <v>68</v>
      </c>
      <c r="C455" s="2" t="s">
        <v>80</v>
      </c>
      <c r="D455" s="2" t="s">
        <v>6</v>
      </c>
      <c r="E455" s="1">
        <f>HLOOKUP(B455, test7, 18, FALSE)</f>
        <v>4</v>
      </c>
      <c r="F455" s="1">
        <f t="shared" si="28"/>
        <v>4</v>
      </c>
      <c r="G455" s="1">
        <f t="shared" si="29"/>
        <v>4</v>
      </c>
      <c r="H455">
        <f t="shared" si="30"/>
        <v>4</v>
      </c>
      <c r="I455" s="1" t="str">
        <f>VLOOKUP($B455, students, 3, FALSE)</f>
        <v>No</v>
      </c>
      <c r="J455" s="1" t="str">
        <f>VLOOKUP($B455, students, 4, FALSE)</f>
        <v>Yes</v>
      </c>
      <c r="K455" s="1" t="str">
        <f>VLOOKUP($B455, students, 5, FALSE)</f>
        <v>Female</v>
      </c>
      <c r="L455" s="1" t="str">
        <f>VLOOKUP($B455, students, 6, FALSE)</f>
        <v>African American</v>
      </c>
      <c r="M455" s="1" t="str">
        <f>VLOOKUP($B455, students, 7, FALSE)</f>
        <v>No</v>
      </c>
      <c r="N455" t="s">
        <v>31</v>
      </c>
      <c r="O455" t="s">
        <v>22</v>
      </c>
    </row>
    <row r="456" spans="1:15">
      <c r="A456" t="str">
        <f t="shared" si="31"/>
        <v>Unit 7 Test13a</v>
      </c>
      <c r="B456" s="2" t="s">
        <v>68</v>
      </c>
      <c r="C456" s="2" t="s">
        <v>80</v>
      </c>
      <c r="D456" s="2" t="s">
        <v>7</v>
      </c>
      <c r="E456" s="1">
        <f>HLOOKUP(B456, test7, 19, FALSE)</f>
        <v>3</v>
      </c>
      <c r="F456" s="1">
        <f t="shared" si="28"/>
        <v>3</v>
      </c>
      <c r="G456" s="1">
        <f t="shared" si="29"/>
        <v>4</v>
      </c>
      <c r="H456">
        <f t="shared" si="30"/>
        <v>3</v>
      </c>
      <c r="I456" s="1" t="str">
        <f>VLOOKUP($B456, students, 3, FALSE)</f>
        <v>No</v>
      </c>
      <c r="J456" s="1" t="str">
        <f>VLOOKUP($B456, students, 4, FALSE)</f>
        <v>Yes</v>
      </c>
      <c r="K456" s="1" t="str">
        <f>VLOOKUP($B456, students, 5, FALSE)</f>
        <v>Female</v>
      </c>
      <c r="L456" s="1" t="str">
        <f>VLOOKUP($B456, students, 6, FALSE)</f>
        <v>African American</v>
      </c>
      <c r="M456" s="1" t="str">
        <f>VLOOKUP($B456, students, 7, FALSE)</f>
        <v>No</v>
      </c>
      <c r="N456" t="s">
        <v>31</v>
      </c>
      <c r="O456" t="s">
        <v>22</v>
      </c>
    </row>
    <row r="457" spans="1:15">
      <c r="A457" t="str">
        <f t="shared" si="31"/>
        <v>Unit 7 Test13b</v>
      </c>
      <c r="B457" s="2" t="s">
        <v>68</v>
      </c>
      <c r="C457" s="2" t="s">
        <v>80</v>
      </c>
      <c r="D457" s="2" t="s">
        <v>8</v>
      </c>
      <c r="E457" s="1">
        <f>HLOOKUP(B457, test7, 20, FALSE)</f>
        <v>2</v>
      </c>
      <c r="F457" s="1">
        <f t="shared" si="28"/>
        <v>2</v>
      </c>
      <c r="G457" s="1">
        <f t="shared" si="29"/>
        <v>4</v>
      </c>
      <c r="H457">
        <f t="shared" si="30"/>
        <v>2</v>
      </c>
      <c r="I457" s="1" t="str">
        <f>VLOOKUP($B457, students, 3, FALSE)</f>
        <v>No</v>
      </c>
      <c r="J457" s="1" t="str">
        <f>VLOOKUP($B457, students, 4, FALSE)</f>
        <v>Yes</v>
      </c>
      <c r="K457" s="1" t="str">
        <f>VLOOKUP($B457, students, 5, FALSE)</f>
        <v>Female</v>
      </c>
      <c r="L457" s="1" t="str">
        <f>VLOOKUP($B457, students, 6, FALSE)</f>
        <v>African American</v>
      </c>
      <c r="M457" s="1" t="str">
        <f>VLOOKUP($B457, students, 7, FALSE)</f>
        <v>No</v>
      </c>
      <c r="N457" t="s">
        <v>31</v>
      </c>
      <c r="O457" t="s">
        <v>23</v>
      </c>
    </row>
    <row r="458" spans="1:15">
      <c r="B458" s="2"/>
      <c r="C458" s="2"/>
      <c r="D458" s="2"/>
      <c r="I458" s="1"/>
      <c r="J458" s="1"/>
      <c r="K458" s="1"/>
      <c r="L458" s="1"/>
      <c r="M458" s="1"/>
    </row>
    <row r="459" spans="1:15">
      <c r="B459" s="2"/>
      <c r="C459" s="2"/>
      <c r="D459" s="2"/>
      <c r="H459" s="4"/>
      <c r="I459" s="1"/>
      <c r="J459" s="1"/>
      <c r="K459" s="1"/>
      <c r="L459" s="1"/>
      <c r="M459" s="1"/>
    </row>
    <row r="460" spans="1:15">
      <c r="B460" s="2"/>
      <c r="C460" s="2"/>
      <c r="D460" s="2"/>
    </row>
    <row r="461" spans="1:15">
      <c r="B461" s="2"/>
      <c r="C461" s="2"/>
      <c r="D461" s="2"/>
    </row>
    <row r="462" spans="1:15">
      <c r="B462" s="2"/>
      <c r="C462" s="2"/>
      <c r="D462" s="2"/>
    </row>
    <row r="463" spans="1:15">
      <c r="B463" s="2"/>
      <c r="C463" s="2"/>
      <c r="D463" s="2"/>
    </row>
    <row r="464" spans="1:15">
      <c r="B464" s="2"/>
      <c r="C464" s="2"/>
      <c r="D464" s="2"/>
    </row>
    <row r="465" spans="2:4">
      <c r="B465" s="2"/>
      <c r="C465" s="2"/>
      <c r="D465" s="2"/>
    </row>
    <row r="466" spans="2:4">
      <c r="B466" s="2"/>
      <c r="C466" s="2"/>
      <c r="D466" s="2"/>
    </row>
    <row r="467" spans="2:4">
      <c r="B467" s="2"/>
      <c r="C467" s="2"/>
      <c r="D467" s="2"/>
    </row>
    <row r="468" spans="2:4">
      <c r="B468" s="2"/>
      <c r="C468" s="2"/>
      <c r="D468" s="2"/>
    </row>
    <row r="469" spans="2:4">
      <c r="B469" s="2"/>
      <c r="C469" s="2"/>
      <c r="D469" s="2"/>
    </row>
    <row r="470" spans="2:4">
      <c r="B470" s="2"/>
      <c r="C470" s="2"/>
      <c r="D470" s="2"/>
    </row>
    <row r="471" spans="2:4">
      <c r="B471" s="2"/>
      <c r="C471" s="2"/>
      <c r="D471" s="2"/>
    </row>
    <row r="472" spans="2:4">
      <c r="B472" s="2"/>
      <c r="C472" s="2"/>
      <c r="D472" s="2"/>
    </row>
    <row r="473" spans="2:4">
      <c r="B473" s="2"/>
      <c r="C473" s="2"/>
      <c r="D473" s="2"/>
    </row>
    <row r="474" spans="2:4">
      <c r="B474" s="2"/>
      <c r="C474" s="2"/>
      <c r="D474" s="2"/>
    </row>
    <row r="475" spans="2:4">
      <c r="B475" s="2"/>
      <c r="C475" s="2"/>
      <c r="D475" s="2"/>
    </row>
    <row r="476" spans="2:4">
      <c r="B476" s="2"/>
      <c r="C476" s="2"/>
      <c r="D476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="150" zoomScaleNormal="150" zoomScalePageLayoutView="15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12" sqref="A12"/>
    </sheetView>
  </sheetViews>
  <sheetFormatPr baseColWidth="10" defaultColWidth="17.1640625" defaultRowHeight="12.75" customHeight="1" x14ac:dyDescent="0"/>
  <cols>
    <col min="1" max="1" width="8" style="2" bestFit="1" customWidth="1"/>
    <col min="2" max="11" width="9.33203125" style="2" bestFit="1" customWidth="1"/>
    <col min="12" max="12" width="9.1640625" style="2" bestFit="1" customWidth="1"/>
    <col min="13" max="25" width="9.33203125" style="2" bestFit="1" customWidth="1"/>
    <col min="26" max="16384" width="17.1640625" style="2"/>
  </cols>
  <sheetData>
    <row r="1" spans="1:25" ht="12.75" customHeight="1">
      <c r="A1" s="2" t="s">
        <v>0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2" t="s">
        <v>55</v>
      </c>
      <c r="M1" s="2" t="s">
        <v>56</v>
      </c>
      <c r="N1" s="2" t="s">
        <v>57</v>
      </c>
      <c r="O1" s="2" t="s">
        <v>58</v>
      </c>
      <c r="P1" s="2" t="s">
        <v>59</v>
      </c>
      <c r="Q1" s="2" t="s">
        <v>60</v>
      </c>
      <c r="R1" s="2" t="s">
        <v>61</v>
      </c>
      <c r="S1" s="2" t="s">
        <v>62</v>
      </c>
      <c r="T1" s="2" t="s">
        <v>63</v>
      </c>
      <c r="U1" s="2" t="s">
        <v>64</v>
      </c>
      <c r="V1" s="2" t="s">
        <v>65</v>
      </c>
      <c r="W1" s="2" t="s">
        <v>66</v>
      </c>
      <c r="X1" s="2" t="s">
        <v>67</v>
      </c>
      <c r="Y1" s="2" t="s">
        <v>68</v>
      </c>
    </row>
    <row r="2" spans="1:25" ht="12.75" customHeight="1">
      <c r="A2" s="2">
        <v>1</v>
      </c>
      <c r="B2" s="2" t="s">
        <v>9</v>
      </c>
      <c r="C2" s="2" t="s">
        <v>9</v>
      </c>
      <c r="D2" s="2" t="s">
        <v>13</v>
      </c>
      <c r="E2" s="2" t="s">
        <v>9</v>
      </c>
      <c r="F2" s="2" t="s">
        <v>9</v>
      </c>
      <c r="G2" s="2" t="s">
        <v>9</v>
      </c>
      <c r="H2" s="2" t="s">
        <v>9</v>
      </c>
      <c r="I2" s="2" t="s">
        <v>9</v>
      </c>
      <c r="J2" s="2" t="s">
        <v>9</v>
      </c>
      <c r="K2" s="2" t="s">
        <v>12</v>
      </c>
      <c r="L2" s="2" t="s">
        <v>9</v>
      </c>
      <c r="M2" s="2" t="s">
        <v>9</v>
      </c>
      <c r="N2" s="2" t="s">
        <v>9</v>
      </c>
      <c r="O2" s="2" t="s">
        <v>9</v>
      </c>
      <c r="P2" s="2" t="s">
        <v>9</v>
      </c>
      <c r="Q2" s="2" t="s">
        <v>9</v>
      </c>
      <c r="R2" s="2" t="s">
        <v>9</v>
      </c>
      <c r="S2" s="2" t="s">
        <v>9</v>
      </c>
      <c r="T2" s="2" t="s">
        <v>9</v>
      </c>
      <c r="U2" s="2" t="s">
        <v>9</v>
      </c>
      <c r="V2" s="2" t="s">
        <v>9</v>
      </c>
      <c r="W2" s="2" t="s">
        <v>9</v>
      </c>
      <c r="X2" s="2" t="s">
        <v>9</v>
      </c>
      <c r="Y2" s="2" t="s">
        <v>9</v>
      </c>
    </row>
    <row r="3" spans="1:25" ht="12.75" customHeight="1">
      <c r="A3" s="2">
        <v>2</v>
      </c>
      <c r="B3" s="2" t="s">
        <v>11</v>
      </c>
      <c r="C3" s="2" t="s">
        <v>11</v>
      </c>
      <c r="D3" s="2" t="s">
        <v>11</v>
      </c>
      <c r="E3" s="2" t="s">
        <v>13</v>
      </c>
      <c r="F3" s="2" t="s">
        <v>11</v>
      </c>
      <c r="G3" s="2" t="s">
        <v>11</v>
      </c>
      <c r="H3" s="2" t="s">
        <v>13</v>
      </c>
      <c r="I3" s="2" t="s">
        <v>11</v>
      </c>
      <c r="J3" s="2" t="s">
        <v>11</v>
      </c>
      <c r="K3" s="2" t="s">
        <v>11</v>
      </c>
      <c r="L3" s="2" t="s">
        <v>11</v>
      </c>
      <c r="M3" s="2" t="s">
        <v>13</v>
      </c>
      <c r="N3" s="2" t="s">
        <v>13</v>
      </c>
      <c r="O3" s="2" t="s">
        <v>11</v>
      </c>
      <c r="P3" s="2" t="s">
        <v>13</v>
      </c>
      <c r="Q3" s="2" t="s">
        <v>11</v>
      </c>
      <c r="R3" s="2" t="s">
        <v>13</v>
      </c>
      <c r="S3" s="2" t="s">
        <v>13</v>
      </c>
      <c r="T3" s="2" t="s">
        <v>13</v>
      </c>
      <c r="U3" s="2" t="s">
        <v>11</v>
      </c>
      <c r="V3" s="2" t="s">
        <v>13</v>
      </c>
      <c r="W3" s="2" t="s">
        <v>11</v>
      </c>
      <c r="X3" s="2" t="s">
        <v>11</v>
      </c>
      <c r="Y3" s="2" t="s">
        <v>11</v>
      </c>
    </row>
    <row r="4" spans="1:25" ht="12.75" customHeight="1">
      <c r="A4" s="2">
        <v>3</v>
      </c>
      <c r="B4" s="2" t="s">
        <v>12</v>
      </c>
      <c r="C4" s="2" t="s">
        <v>12</v>
      </c>
      <c r="D4" s="2" t="s">
        <v>9</v>
      </c>
      <c r="E4" s="2" t="s">
        <v>11</v>
      </c>
      <c r="F4" s="2" t="s">
        <v>12</v>
      </c>
      <c r="G4" s="2" t="s">
        <v>9</v>
      </c>
      <c r="H4" s="2" t="s">
        <v>13</v>
      </c>
      <c r="I4" s="2" t="s">
        <v>12</v>
      </c>
      <c r="J4" s="2" t="s">
        <v>12</v>
      </c>
      <c r="K4" s="2" t="s">
        <v>12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12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13</v>
      </c>
    </row>
    <row r="5" spans="1:25" ht="12.75" customHeight="1">
      <c r="A5" s="2">
        <v>4</v>
      </c>
      <c r="B5" s="2" t="s">
        <v>13</v>
      </c>
      <c r="C5" s="2" t="s">
        <v>13</v>
      </c>
      <c r="D5" s="2" t="s">
        <v>16</v>
      </c>
      <c r="E5" s="2" t="s">
        <v>13</v>
      </c>
      <c r="F5" s="2" t="s">
        <v>13</v>
      </c>
      <c r="G5" s="2" t="s">
        <v>13</v>
      </c>
      <c r="H5" s="2" t="s">
        <v>13</v>
      </c>
      <c r="I5" s="2" t="s">
        <v>13</v>
      </c>
      <c r="J5" s="2" t="s">
        <v>13</v>
      </c>
      <c r="K5" s="2" t="s">
        <v>13</v>
      </c>
      <c r="L5" s="2" t="s">
        <v>13</v>
      </c>
      <c r="M5" s="2" t="s">
        <v>13</v>
      </c>
      <c r="N5" s="2" t="s">
        <v>13</v>
      </c>
      <c r="O5" s="2" t="s">
        <v>13</v>
      </c>
      <c r="P5" s="2" t="s">
        <v>13</v>
      </c>
      <c r="Q5" s="2" t="s">
        <v>13</v>
      </c>
      <c r="R5" s="2" t="s">
        <v>13</v>
      </c>
      <c r="S5" s="2" t="s">
        <v>13</v>
      </c>
      <c r="T5" s="2" t="s">
        <v>13</v>
      </c>
      <c r="U5" s="2" t="s">
        <v>13</v>
      </c>
      <c r="V5" s="2" t="s">
        <v>13</v>
      </c>
      <c r="W5" s="2" t="s">
        <v>13</v>
      </c>
      <c r="X5" s="2" t="s">
        <v>13</v>
      </c>
      <c r="Y5" s="2" t="s">
        <v>13</v>
      </c>
    </row>
    <row r="6" spans="1:25" ht="12.75" customHeight="1">
      <c r="A6" s="2">
        <v>5</v>
      </c>
      <c r="B6" s="2" t="s">
        <v>11</v>
      </c>
      <c r="C6" s="2" t="s">
        <v>13</v>
      </c>
      <c r="D6" s="2" t="s">
        <v>13</v>
      </c>
      <c r="E6" s="2" t="s">
        <v>13</v>
      </c>
      <c r="F6" s="2" t="s">
        <v>11</v>
      </c>
      <c r="G6" s="2" t="s">
        <v>13</v>
      </c>
      <c r="H6" s="2" t="s">
        <v>11</v>
      </c>
      <c r="I6" s="2" t="s">
        <v>12</v>
      </c>
      <c r="J6" s="2" t="s">
        <v>11</v>
      </c>
      <c r="K6" s="2" t="s">
        <v>13</v>
      </c>
      <c r="L6" s="2" t="s">
        <v>11</v>
      </c>
      <c r="M6" s="2" t="s">
        <v>12</v>
      </c>
      <c r="N6" s="2" t="s">
        <v>11</v>
      </c>
      <c r="O6" s="2" t="s">
        <v>11</v>
      </c>
      <c r="P6" s="2" t="s">
        <v>9</v>
      </c>
      <c r="Q6" s="2" t="s">
        <v>11</v>
      </c>
      <c r="R6" s="2" t="s">
        <v>9</v>
      </c>
      <c r="S6" s="2" t="s">
        <v>13</v>
      </c>
      <c r="T6" s="2" t="s">
        <v>13</v>
      </c>
      <c r="U6" s="2" t="s">
        <v>11</v>
      </c>
      <c r="V6" s="2" t="s">
        <v>9</v>
      </c>
      <c r="W6" s="2" t="s">
        <v>13</v>
      </c>
      <c r="X6" s="2" t="s">
        <v>13</v>
      </c>
      <c r="Y6" s="2" t="s">
        <v>11</v>
      </c>
    </row>
    <row r="7" spans="1:25" ht="12.75" customHeight="1">
      <c r="A7" s="2">
        <v>6</v>
      </c>
      <c r="B7" s="2" t="b">
        <v>1</v>
      </c>
      <c r="C7" s="2" t="b">
        <v>1</v>
      </c>
      <c r="D7" s="2" t="b">
        <v>1</v>
      </c>
      <c r="E7" s="2" t="b">
        <v>1</v>
      </c>
      <c r="F7" s="2" t="b">
        <v>1</v>
      </c>
      <c r="G7" s="2" t="b">
        <v>1</v>
      </c>
      <c r="H7" s="2" t="b">
        <v>1</v>
      </c>
      <c r="I7" s="2" t="b">
        <v>1</v>
      </c>
      <c r="J7" s="2" t="b">
        <v>1</v>
      </c>
      <c r="K7" s="2" t="b">
        <v>1</v>
      </c>
      <c r="L7" s="2" t="b">
        <v>1</v>
      </c>
      <c r="M7" s="2" t="b">
        <v>1</v>
      </c>
      <c r="N7" s="2" t="b">
        <v>1</v>
      </c>
      <c r="O7" s="2" t="b">
        <v>1</v>
      </c>
      <c r="P7" s="2" t="b">
        <v>1</v>
      </c>
      <c r="Q7" s="2" t="b">
        <v>1</v>
      </c>
      <c r="R7" s="2" t="b">
        <v>1</v>
      </c>
      <c r="S7" s="2" t="b">
        <v>1</v>
      </c>
      <c r="T7" s="2" t="b">
        <v>1</v>
      </c>
      <c r="U7" s="2" t="b">
        <v>1</v>
      </c>
      <c r="V7" s="2" t="b">
        <v>1</v>
      </c>
      <c r="W7" s="2" t="b">
        <v>1</v>
      </c>
      <c r="X7" s="2" t="b">
        <v>1</v>
      </c>
      <c r="Y7" s="2" t="b">
        <v>1</v>
      </c>
    </row>
    <row r="8" spans="1:25" ht="12.75" customHeight="1">
      <c r="A8" s="2" t="s">
        <v>14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</row>
    <row r="9" spans="1:25" ht="12.75" customHeight="1">
      <c r="A9" s="2">
        <v>7</v>
      </c>
      <c r="B9" s="2" t="b">
        <v>0</v>
      </c>
      <c r="C9" s="2" t="b">
        <v>0</v>
      </c>
      <c r="D9" s="2" t="b">
        <v>0</v>
      </c>
      <c r="E9" s="2" t="b">
        <v>0</v>
      </c>
      <c r="F9" s="2" t="b">
        <v>0</v>
      </c>
      <c r="G9" s="2" t="b">
        <v>0</v>
      </c>
      <c r="H9" s="2" t="b">
        <v>0</v>
      </c>
      <c r="I9" s="2" t="b">
        <v>1</v>
      </c>
      <c r="J9" s="2" t="b">
        <v>0</v>
      </c>
      <c r="K9" s="2" t="b">
        <v>0</v>
      </c>
      <c r="L9" s="2" t="b">
        <v>0</v>
      </c>
      <c r="M9" s="2" t="b">
        <v>1</v>
      </c>
      <c r="N9" s="2" t="b">
        <v>0</v>
      </c>
      <c r="O9" s="2" t="b">
        <v>0</v>
      </c>
      <c r="P9" s="2" t="b">
        <v>0</v>
      </c>
      <c r="Q9" s="2" t="b">
        <v>0</v>
      </c>
      <c r="R9" s="2" t="b">
        <v>0</v>
      </c>
      <c r="S9" s="2" t="b">
        <v>0</v>
      </c>
      <c r="T9" s="2" t="b">
        <v>0</v>
      </c>
      <c r="U9" s="2" t="b">
        <v>0</v>
      </c>
      <c r="V9" s="2" t="b">
        <v>1</v>
      </c>
      <c r="W9" s="2" t="b">
        <v>0</v>
      </c>
      <c r="X9" s="2" t="b">
        <v>0</v>
      </c>
      <c r="Y9" s="2" t="b">
        <v>0</v>
      </c>
    </row>
    <row r="10" spans="1:25" ht="12.75" customHeight="1">
      <c r="A10" s="2" t="s">
        <v>15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0</v>
      </c>
      <c r="J10" s="2">
        <v>1</v>
      </c>
      <c r="K10" s="2">
        <v>1</v>
      </c>
      <c r="L10" s="2">
        <v>1</v>
      </c>
      <c r="M10" s="2">
        <v>0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0</v>
      </c>
      <c r="W10" s="2">
        <v>1</v>
      </c>
      <c r="X10" s="2">
        <v>1</v>
      </c>
      <c r="Y10" s="2">
        <v>1</v>
      </c>
    </row>
    <row r="11" spans="1:25" ht="12.75" customHeight="1">
      <c r="A11" s="2">
        <v>8</v>
      </c>
      <c r="B11" s="2">
        <v>4</v>
      </c>
      <c r="C11" s="2">
        <v>3.5</v>
      </c>
      <c r="D11" s="2">
        <v>3.5</v>
      </c>
      <c r="E11" s="2">
        <v>4</v>
      </c>
      <c r="F11" s="2">
        <v>4</v>
      </c>
      <c r="G11" s="2">
        <v>4</v>
      </c>
      <c r="H11" s="2">
        <v>4</v>
      </c>
      <c r="I11" s="2">
        <v>3.5</v>
      </c>
      <c r="J11" s="2">
        <v>4</v>
      </c>
      <c r="K11" s="2">
        <v>3</v>
      </c>
      <c r="L11" s="2">
        <v>4</v>
      </c>
      <c r="M11" s="2">
        <v>4</v>
      </c>
      <c r="N11" s="2">
        <v>3</v>
      </c>
      <c r="O11" s="2">
        <v>4</v>
      </c>
      <c r="P11" s="2">
        <v>3</v>
      </c>
      <c r="Q11" s="2">
        <v>4</v>
      </c>
      <c r="R11" s="2">
        <v>4</v>
      </c>
      <c r="S11" s="2">
        <v>4</v>
      </c>
      <c r="T11" s="2">
        <v>4</v>
      </c>
      <c r="U11" s="2">
        <v>4</v>
      </c>
      <c r="V11" s="2">
        <v>3</v>
      </c>
      <c r="W11" s="2">
        <v>4</v>
      </c>
      <c r="X11" s="2">
        <v>4</v>
      </c>
      <c r="Y11" s="2">
        <v>4</v>
      </c>
    </row>
    <row r="12" spans="1:25" ht="12.75" customHeight="1">
      <c r="A12" s="2" t="s">
        <v>2</v>
      </c>
      <c r="B12" s="2" t="s">
        <v>13</v>
      </c>
      <c r="C12" s="2" t="s">
        <v>13</v>
      </c>
      <c r="D12" s="2" t="s">
        <v>9</v>
      </c>
      <c r="E12" s="2" t="s">
        <v>13</v>
      </c>
      <c r="F12" s="2" t="s">
        <v>13</v>
      </c>
      <c r="G12" s="2" t="s">
        <v>13</v>
      </c>
      <c r="H12" s="2" t="s">
        <v>13</v>
      </c>
      <c r="I12" s="2" t="s">
        <v>13</v>
      </c>
      <c r="J12" s="2" t="s">
        <v>13</v>
      </c>
      <c r="K12" s="2" t="s">
        <v>13</v>
      </c>
      <c r="L12" s="2" t="s">
        <v>13</v>
      </c>
      <c r="M12" s="2" t="s">
        <v>13</v>
      </c>
      <c r="N12" s="2" t="s">
        <v>13</v>
      </c>
      <c r="O12" s="2" t="s">
        <v>13</v>
      </c>
      <c r="P12" s="2" t="s">
        <v>13</v>
      </c>
      <c r="Q12" s="2" t="s">
        <v>13</v>
      </c>
      <c r="R12" s="2" t="s">
        <v>13</v>
      </c>
      <c r="S12" s="2" t="s">
        <v>13</v>
      </c>
      <c r="T12" s="2" t="s">
        <v>13</v>
      </c>
      <c r="U12" s="2" t="s">
        <v>13</v>
      </c>
      <c r="V12" s="2" t="s">
        <v>13</v>
      </c>
      <c r="W12" s="2" t="s">
        <v>13</v>
      </c>
      <c r="X12" s="2" t="s">
        <v>13</v>
      </c>
      <c r="Y12" s="2" t="s">
        <v>11</v>
      </c>
    </row>
    <row r="13" spans="1:25" ht="12.75" customHeight="1">
      <c r="A13" s="2" t="s">
        <v>3</v>
      </c>
      <c r="B13" s="2">
        <v>4</v>
      </c>
      <c r="C13" s="2">
        <v>3</v>
      </c>
      <c r="D13" s="2">
        <v>3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4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  <c r="S13" s="2">
        <v>4</v>
      </c>
      <c r="T13" s="2">
        <v>4</v>
      </c>
      <c r="U13" s="2">
        <v>4</v>
      </c>
      <c r="V13" s="2">
        <v>3</v>
      </c>
      <c r="W13" s="2">
        <v>4</v>
      </c>
      <c r="X13" s="2">
        <v>4</v>
      </c>
      <c r="Y13" s="2">
        <v>3</v>
      </c>
    </row>
    <row r="14" spans="1:25" ht="12.75" customHeight="1">
      <c r="A14" s="2">
        <v>10</v>
      </c>
      <c r="B14" s="2">
        <v>3.5</v>
      </c>
      <c r="C14" s="2">
        <v>3</v>
      </c>
      <c r="D14" s="2">
        <v>0</v>
      </c>
      <c r="E14" s="2">
        <v>3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  <c r="K14" s="2">
        <v>4</v>
      </c>
      <c r="L14" s="2">
        <v>3</v>
      </c>
      <c r="M14" s="2">
        <v>2</v>
      </c>
      <c r="N14" s="2">
        <v>3</v>
      </c>
      <c r="O14" s="2">
        <v>4</v>
      </c>
      <c r="P14" s="2">
        <v>3</v>
      </c>
      <c r="Q14" s="2">
        <v>3</v>
      </c>
      <c r="R14" s="2">
        <v>3.5</v>
      </c>
      <c r="S14" s="2">
        <v>4</v>
      </c>
      <c r="T14" s="2">
        <v>4</v>
      </c>
      <c r="U14" s="2">
        <v>4</v>
      </c>
      <c r="V14" s="2">
        <v>4</v>
      </c>
      <c r="W14" s="2">
        <v>4</v>
      </c>
      <c r="X14" s="2">
        <v>4</v>
      </c>
      <c r="Y14" s="2">
        <v>4</v>
      </c>
    </row>
    <row r="15" spans="1:25" ht="12.75" customHeight="1">
      <c r="A15" s="2">
        <v>11</v>
      </c>
      <c r="B15" s="2">
        <v>2</v>
      </c>
      <c r="C15" s="2">
        <v>2</v>
      </c>
      <c r="D15" s="2">
        <v>3</v>
      </c>
      <c r="E15" s="2">
        <v>4</v>
      </c>
      <c r="F15" s="2">
        <v>4</v>
      </c>
      <c r="G15" s="2">
        <v>2</v>
      </c>
      <c r="H15" s="2">
        <v>3</v>
      </c>
      <c r="I15" s="2">
        <v>3</v>
      </c>
      <c r="J15" s="2">
        <v>4</v>
      </c>
      <c r="K15" s="2">
        <v>4</v>
      </c>
      <c r="L15" s="2">
        <v>2</v>
      </c>
      <c r="M15" s="2">
        <v>2</v>
      </c>
      <c r="N15" s="2">
        <v>2.5</v>
      </c>
      <c r="O15" s="2">
        <v>3</v>
      </c>
      <c r="P15" s="2">
        <v>2</v>
      </c>
      <c r="Q15" s="2">
        <v>4</v>
      </c>
      <c r="R15" s="2">
        <v>4</v>
      </c>
      <c r="S15" s="2">
        <v>4</v>
      </c>
      <c r="T15" s="2">
        <v>4</v>
      </c>
      <c r="U15" s="2">
        <v>4</v>
      </c>
      <c r="V15" s="2">
        <v>2</v>
      </c>
      <c r="W15" s="2">
        <v>2</v>
      </c>
      <c r="X15" s="2">
        <v>4</v>
      </c>
      <c r="Y15" s="2">
        <v>3.5</v>
      </c>
    </row>
    <row r="16" spans="1:25" ht="12.75" customHeight="1">
      <c r="A16" s="2" t="s">
        <v>4</v>
      </c>
      <c r="B16" s="2">
        <v>4</v>
      </c>
      <c r="C16" s="2">
        <v>4</v>
      </c>
      <c r="D16" s="2">
        <v>4</v>
      </c>
      <c r="E16" s="2">
        <v>3</v>
      </c>
      <c r="F16" s="2">
        <v>3</v>
      </c>
      <c r="G16" s="2">
        <v>4</v>
      </c>
      <c r="H16" s="2">
        <v>4</v>
      </c>
      <c r="I16" s="2">
        <v>3</v>
      </c>
      <c r="J16" s="2">
        <v>3</v>
      </c>
      <c r="K16" s="2">
        <v>3</v>
      </c>
      <c r="L16" s="2">
        <v>4</v>
      </c>
      <c r="M16" s="2">
        <v>4</v>
      </c>
      <c r="N16" s="2">
        <v>4</v>
      </c>
      <c r="O16" s="2">
        <v>4</v>
      </c>
      <c r="P16" s="2">
        <v>3</v>
      </c>
      <c r="Q16" s="2">
        <v>4</v>
      </c>
      <c r="R16" s="2">
        <v>4</v>
      </c>
      <c r="S16" s="2">
        <v>4</v>
      </c>
      <c r="T16" s="2">
        <v>4</v>
      </c>
      <c r="U16" s="2">
        <v>3.5</v>
      </c>
      <c r="V16" s="2">
        <v>2</v>
      </c>
      <c r="W16" s="2">
        <v>3</v>
      </c>
      <c r="X16" s="2">
        <v>3</v>
      </c>
      <c r="Y16" s="2">
        <v>4</v>
      </c>
    </row>
    <row r="17" spans="1:25" ht="12.75" customHeight="1">
      <c r="A17" s="2" t="s">
        <v>5</v>
      </c>
      <c r="B17" s="2">
        <v>2</v>
      </c>
      <c r="C17" s="2">
        <v>2</v>
      </c>
      <c r="D17" s="2">
        <v>1.5</v>
      </c>
      <c r="E17" s="2">
        <v>2</v>
      </c>
      <c r="F17" s="2">
        <v>2</v>
      </c>
      <c r="G17" s="2">
        <v>2</v>
      </c>
      <c r="H17" s="2">
        <v>2</v>
      </c>
      <c r="I17" s="2">
        <v>1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1.5</v>
      </c>
      <c r="V17" s="2">
        <v>2</v>
      </c>
      <c r="W17" s="2">
        <v>2</v>
      </c>
      <c r="X17" s="2">
        <v>2</v>
      </c>
      <c r="Y17" s="2">
        <v>2</v>
      </c>
    </row>
    <row r="18" spans="1:25" ht="12.75" customHeight="1">
      <c r="A18" s="2" t="s">
        <v>6</v>
      </c>
      <c r="B18" s="2">
        <v>4</v>
      </c>
      <c r="C18" s="2">
        <v>0</v>
      </c>
      <c r="D18" s="2">
        <v>4</v>
      </c>
      <c r="E18" s="2">
        <v>4</v>
      </c>
      <c r="F18" s="2">
        <v>3</v>
      </c>
      <c r="G18" s="2">
        <v>0</v>
      </c>
      <c r="H18" s="2">
        <v>4</v>
      </c>
      <c r="I18" s="2">
        <v>2</v>
      </c>
      <c r="J18" s="2">
        <v>4</v>
      </c>
      <c r="K18" s="2">
        <v>3</v>
      </c>
      <c r="L18" s="2">
        <v>3.5</v>
      </c>
      <c r="M18" s="2">
        <v>4</v>
      </c>
      <c r="N18" s="2">
        <v>4</v>
      </c>
      <c r="O18" s="2">
        <v>4</v>
      </c>
      <c r="P18" s="2">
        <v>3</v>
      </c>
      <c r="Q18" s="2">
        <v>3</v>
      </c>
      <c r="R18" s="2">
        <v>2</v>
      </c>
      <c r="S18" s="2">
        <v>4</v>
      </c>
      <c r="T18" s="2">
        <v>4</v>
      </c>
      <c r="U18" s="2">
        <v>4</v>
      </c>
      <c r="V18" s="2">
        <v>1</v>
      </c>
      <c r="W18" s="2">
        <v>3</v>
      </c>
      <c r="X18" s="2">
        <v>3</v>
      </c>
      <c r="Y18" s="2">
        <v>4</v>
      </c>
    </row>
    <row r="19" spans="1:25" ht="12.75" customHeight="1">
      <c r="A19" s="2" t="s">
        <v>7</v>
      </c>
      <c r="B19" s="2">
        <v>4</v>
      </c>
      <c r="C19" s="2">
        <v>3</v>
      </c>
      <c r="D19" s="2">
        <v>4</v>
      </c>
      <c r="E19" s="2">
        <v>3</v>
      </c>
      <c r="F19" s="2">
        <v>3</v>
      </c>
      <c r="G19" s="2">
        <v>4</v>
      </c>
      <c r="H19" s="2">
        <v>4</v>
      </c>
      <c r="I19" s="2">
        <v>3.5</v>
      </c>
      <c r="J19" s="2">
        <v>4</v>
      </c>
      <c r="K19" s="2">
        <v>4</v>
      </c>
      <c r="L19" s="2">
        <v>4</v>
      </c>
      <c r="M19" s="2">
        <v>3</v>
      </c>
      <c r="N19" s="2">
        <v>2</v>
      </c>
      <c r="O19" s="2">
        <v>4</v>
      </c>
      <c r="P19" s="2">
        <v>4</v>
      </c>
      <c r="Q19" s="2">
        <v>4</v>
      </c>
      <c r="R19" s="2">
        <v>2</v>
      </c>
      <c r="S19" s="2">
        <v>4</v>
      </c>
      <c r="T19" s="2">
        <v>3</v>
      </c>
      <c r="U19" s="2">
        <v>4</v>
      </c>
      <c r="V19" s="2">
        <v>4</v>
      </c>
      <c r="W19" s="2">
        <v>4</v>
      </c>
      <c r="X19" s="2">
        <v>3</v>
      </c>
      <c r="Y19" s="2">
        <v>3</v>
      </c>
    </row>
    <row r="20" spans="1:25" ht="12.75" customHeight="1">
      <c r="A20" s="2" t="s">
        <v>8</v>
      </c>
      <c r="B20" s="2">
        <v>3</v>
      </c>
      <c r="C20" s="2">
        <v>3</v>
      </c>
      <c r="D20" s="2">
        <v>0</v>
      </c>
      <c r="E20" s="2">
        <v>2</v>
      </c>
      <c r="F20" s="2">
        <v>3</v>
      </c>
      <c r="G20" s="2">
        <v>2</v>
      </c>
      <c r="H20" s="2">
        <v>3.5</v>
      </c>
      <c r="I20" s="2">
        <v>3</v>
      </c>
      <c r="J20" s="2">
        <v>4</v>
      </c>
      <c r="K20" s="2">
        <v>3</v>
      </c>
      <c r="L20" s="2">
        <v>3</v>
      </c>
      <c r="M20" s="2">
        <v>2</v>
      </c>
      <c r="N20" s="2">
        <v>2</v>
      </c>
      <c r="O20" s="2">
        <v>3</v>
      </c>
      <c r="P20" s="2">
        <v>3</v>
      </c>
      <c r="Q20" s="2">
        <v>2</v>
      </c>
      <c r="R20" s="2">
        <v>2</v>
      </c>
      <c r="S20" s="2">
        <v>2</v>
      </c>
      <c r="T20" s="2">
        <v>3</v>
      </c>
      <c r="U20" s="2">
        <v>3</v>
      </c>
      <c r="V20" s="2">
        <v>0</v>
      </c>
      <c r="W20" s="2">
        <v>4</v>
      </c>
      <c r="X20" s="2">
        <v>3</v>
      </c>
      <c r="Y20" s="2">
        <v>2</v>
      </c>
    </row>
    <row r="21" spans="1:25" ht="12" customHeight="1"/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25" zoomScaleNormal="125" zoomScalePageLayoutView="125" workbookViewId="0">
      <selection activeCell="A5" sqref="A5"/>
    </sheetView>
  </sheetViews>
  <sheetFormatPr baseColWidth="10" defaultRowHeight="12" x14ac:dyDescent="0"/>
  <sheetData>
    <row r="1" spans="1:2" ht="24">
      <c r="A1" t="s">
        <v>93</v>
      </c>
      <c r="B1" t="s">
        <v>92</v>
      </c>
    </row>
    <row r="2" spans="1:2">
      <c r="A2">
        <v>30</v>
      </c>
      <c r="B2" s="6">
        <v>1</v>
      </c>
    </row>
    <row r="3" spans="1:2">
      <c r="A3">
        <v>60</v>
      </c>
      <c r="B3" s="6">
        <v>3</v>
      </c>
    </row>
    <row r="4" spans="1:2">
      <c r="A4">
        <v>90</v>
      </c>
      <c r="B4" s="6">
        <v>5</v>
      </c>
    </row>
    <row r="5" spans="1:2">
      <c r="A5">
        <v>120</v>
      </c>
      <c r="B5" s="6">
        <v>7</v>
      </c>
    </row>
    <row r="6" spans="1:2">
      <c r="A6">
        <v>150</v>
      </c>
      <c r="B6" s="6">
        <v>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125" zoomScaleNormal="125" zoomScalePageLayoutView="125" workbookViewId="0">
      <selection activeCell="B3" sqref="B3"/>
    </sheetView>
  </sheetViews>
  <sheetFormatPr baseColWidth="10" defaultRowHeight="12" x14ac:dyDescent="0"/>
  <cols>
    <col min="1" max="2" width="13.83203125" customWidth="1"/>
  </cols>
  <sheetData>
    <row r="1" spans="1:3" ht="24">
      <c r="A1" t="s">
        <v>90</v>
      </c>
      <c r="B1" t="s">
        <v>91</v>
      </c>
      <c r="C1" t="s">
        <v>92</v>
      </c>
    </row>
    <row r="2" spans="1:3">
      <c r="A2" t="s">
        <v>47</v>
      </c>
      <c r="B2">
        <v>47</v>
      </c>
      <c r="C2">
        <f>VLOOKUP(B2, 'Extra Credit Points'!A1:B6, 2, TRUE)</f>
        <v>1</v>
      </c>
    </row>
    <row r="3" spans="1:3">
      <c r="A3" t="s">
        <v>49</v>
      </c>
      <c r="B3">
        <v>92</v>
      </c>
      <c r="C3">
        <f>VLOOKUP(B3, 'Extra Credit Points'!A2:B7, 2, TRUE)</f>
        <v>5</v>
      </c>
    </row>
    <row r="4" spans="1:3">
      <c r="A4" t="s">
        <v>58</v>
      </c>
      <c r="B4">
        <v>115</v>
      </c>
      <c r="C4">
        <f>VLOOKUP(B4, 'Extra Credit Points'!A3:B8, 2, TRUE)</f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Students</vt:lpstr>
      <vt:lpstr>answer_key_07</vt:lpstr>
      <vt:lpstr>student_all_testquizanswers</vt:lpstr>
      <vt:lpstr>Student Answers_Test_07</vt:lpstr>
      <vt:lpstr>Extra Credit Points</vt:lpstr>
      <vt:lpstr>Student Extra Credit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Gray</cp:lastModifiedBy>
  <dcterms:created xsi:type="dcterms:W3CDTF">2015-03-06T07:10:03Z</dcterms:created>
  <dcterms:modified xsi:type="dcterms:W3CDTF">2015-05-26T23:52:07Z</dcterms:modified>
</cp:coreProperties>
</file>